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CFBD862-A501-47EB-99A2-8891D6A55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mmary" sheetId="4" r:id="rId1"/>
    <sheet name="Individual TR" sheetId="1" r:id="rId2"/>
    <sheet name="TeamHcap" sheetId="12" state="hidden" r:id="rId3"/>
    <sheet name="IndHcap" sheetId="13" state="hidden" r:id="rId4"/>
    <sheet name="FClass Individual" sheetId="5" r:id="rId5"/>
    <sheet name="FCTeam" sheetId="14" state="hidden" r:id="rId6"/>
    <sheet name="TR Master Class" sheetId="3" state="hidden" r:id="rId7"/>
    <sheet name="Result Record" sheetId="10" state="hidden" r:id="rId8"/>
    <sheet name="Champions" sheetId="11" state="hidden" r:id="rId9"/>
    <sheet name="Sheet 1" sheetId="7" state="hidden" r:id="rId10"/>
    <sheet name="Sheet 2" sheetId="6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4" i="1"/>
  <c r="G8" i="1"/>
  <c r="H20" i="4"/>
  <c r="H23" i="4"/>
  <c r="H22" i="4"/>
  <c r="H21" i="4"/>
  <c r="H15" i="4"/>
  <c r="H12" i="4"/>
  <c r="H14" i="4"/>
  <c r="H13" i="4"/>
  <c r="H4" i="4"/>
  <c r="H5" i="4"/>
  <c r="H7" i="4"/>
  <c r="H6" i="4"/>
  <c r="E38" i="1"/>
  <c r="E39" i="1"/>
  <c r="E40" i="1"/>
  <c r="D38" i="1"/>
  <c r="D39" i="1"/>
  <c r="D40" i="1"/>
  <c r="K39" i="14" l="1"/>
  <c r="J39" i="14"/>
  <c r="L38" i="14"/>
  <c r="K38" i="14"/>
  <c r="J38" i="14"/>
  <c r="L37" i="14"/>
  <c r="K37" i="14"/>
  <c r="J37" i="14"/>
  <c r="K34" i="14"/>
  <c r="J34" i="14"/>
  <c r="K30" i="14"/>
  <c r="J30" i="14"/>
  <c r="L29" i="14"/>
  <c r="K29" i="14"/>
  <c r="J29" i="14"/>
  <c r="L28" i="14"/>
  <c r="K28" i="14"/>
  <c r="J28" i="14"/>
  <c r="L26" i="14"/>
  <c r="K26" i="14"/>
  <c r="J26" i="14"/>
  <c r="L25" i="14"/>
  <c r="K25" i="14"/>
  <c r="J25" i="14"/>
  <c r="L24" i="14"/>
  <c r="K24" i="14"/>
  <c r="J24" i="14"/>
  <c r="L23" i="14"/>
  <c r="K23" i="14"/>
  <c r="J23" i="14"/>
  <c r="L22" i="14"/>
  <c r="K22" i="14"/>
  <c r="J22" i="14"/>
  <c r="L21" i="14"/>
  <c r="K21" i="14"/>
  <c r="J21" i="14"/>
  <c r="L20" i="14"/>
  <c r="K20" i="14"/>
  <c r="J20" i="14"/>
  <c r="L19" i="14"/>
  <c r="M20" i="14" s="1"/>
  <c r="N20" i="14" s="1"/>
  <c r="K19" i="14"/>
  <c r="J19" i="14"/>
  <c r="L18" i="14"/>
  <c r="K18" i="14"/>
  <c r="J18" i="14"/>
  <c r="L17" i="14"/>
  <c r="K17" i="14"/>
  <c r="J17" i="14"/>
  <c r="L16" i="14"/>
  <c r="K16" i="14"/>
  <c r="J16" i="14"/>
  <c r="L15" i="14"/>
  <c r="K15" i="14"/>
  <c r="J15" i="14"/>
  <c r="L14" i="14"/>
  <c r="K14" i="14"/>
  <c r="J14" i="14"/>
  <c r="L13" i="14"/>
  <c r="K13" i="14"/>
  <c r="J13" i="14"/>
  <c r="L12" i="14"/>
  <c r="K12" i="14"/>
  <c r="J12" i="14"/>
  <c r="L11" i="14"/>
  <c r="K11" i="14"/>
  <c r="J11" i="14"/>
  <c r="L10" i="14"/>
  <c r="K10" i="14"/>
  <c r="J10" i="14"/>
  <c r="L9" i="14"/>
  <c r="K9" i="14"/>
  <c r="J9" i="14"/>
  <c r="L8" i="14"/>
  <c r="K8" i="14"/>
  <c r="J8" i="14"/>
  <c r="L7" i="14"/>
  <c r="K7" i="14"/>
  <c r="J7" i="14"/>
  <c r="L6" i="14"/>
  <c r="K6" i="14"/>
  <c r="J6" i="14"/>
  <c r="L5" i="14"/>
  <c r="K5" i="14"/>
  <c r="J5" i="14"/>
  <c r="F40" i="13"/>
  <c r="F39" i="13"/>
  <c r="F38" i="13"/>
  <c r="F37" i="13"/>
  <c r="F36" i="13"/>
  <c r="F35" i="13"/>
  <c r="F34" i="13"/>
  <c r="F33" i="13"/>
  <c r="F32" i="13"/>
  <c r="F31" i="13"/>
  <c r="F30" i="13"/>
  <c r="F29" i="13"/>
  <c r="F21" i="13"/>
  <c r="F11" i="13"/>
  <c r="F6" i="13"/>
  <c r="F18" i="13"/>
  <c r="F10" i="13"/>
  <c r="F20" i="13"/>
  <c r="F15" i="13"/>
  <c r="F9" i="13"/>
  <c r="F8" i="13"/>
  <c r="F24" i="13"/>
  <c r="F17" i="13"/>
  <c r="F7" i="13"/>
  <c r="F28" i="13"/>
  <c r="F22" i="13"/>
  <c r="F16" i="13"/>
  <c r="F5" i="13"/>
  <c r="F26" i="13"/>
  <c r="F14" i="13"/>
  <c r="F27" i="13"/>
  <c r="F13" i="13"/>
  <c r="F12" i="13"/>
  <c r="F19" i="13"/>
  <c r="F23" i="13"/>
  <c r="F25" i="13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G28" i="12" s="1"/>
  <c r="H28" i="12" s="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M16" i="14" l="1"/>
  <c r="N16" i="14" s="1"/>
  <c r="G25" i="12"/>
  <c r="H25" i="12" s="1"/>
  <c r="G17" i="12"/>
  <c r="H17" i="12" s="1"/>
  <c r="M11" i="14"/>
  <c r="N11" i="14" s="1"/>
  <c r="G7" i="12"/>
  <c r="H7" i="12" s="1"/>
  <c r="M24" i="14"/>
  <c r="N24" i="14" s="1"/>
  <c r="G12" i="12"/>
  <c r="H12" i="12" s="1"/>
  <c r="D22" i="7"/>
  <c r="D4" i="7"/>
  <c r="D10" i="7"/>
  <c r="D16" i="7"/>
  <c r="D21" i="7" l="1"/>
  <c r="D28" i="3"/>
  <c r="C28" i="3"/>
  <c r="D23" i="3"/>
  <c r="C23" i="3"/>
  <c r="D18" i="3"/>
  <c r="C18" i="3"/>
  <c r="D13" i="3"/>
  <c r="C13" i="3"/>
  <c r="D8" i="3"/>
  <c r="C8" i="3"/>
  <c r="B9" i="7" l="1"/>
  <c r="D9" i="7" s="1"/>
  <c r="I22" i="7"/>
  <c r="K22" i="7" s="1"/>
  <c r="I3" i="7"/>
  <c r="K3" i="7" s="1"/>
  <c r="I4" i="7"/>
  <c r="K4" i="7" s="1"/>
  <c r="I21" i="7"/>
  <c r="K21" i="7" s="1"/>
  <c r="I10" i="7"/>
  <c r="K10" i="7" s="1"/>
  <c r="I16" i="7"/>
  <c r="K16" i="7" s="1"/>
  <c r="I28" i="7"/>
  <c r="K28" i="7" s="1"/>
  <c r="I9" i="7"/>
  <c r="K9" i="7" s="1"/>
  <c r="I15" i="7"/>
  <c r="K15" i="7" s="1"/>
  <c r="I27" i="7"/>
  <c r="K27" i="7" s="1"/>
  <c r="B3" i="7"/>
  <c r="D3" i="7" s="1"/>
  <c r="D15" i="7"/>
</calcChain>
</file>

<file path=xl/sharedStrings.xml><?xml version="1.0" encoding="utf-8"?>
<sst xmlns="http://schemas.openxmlformats.org/spreadsheetml/2006/main" count="596" uniqueCount="180">
  <si>
    <t>Name</t>
  </si>
  <si>
    <t>Club</t>
  </si>
  <si>
    <t>Round 1</t>
  </si>
  <si>
    <t>Score</t>
  </si>
  <si>
    <t>H'Cap Score</t>
  </si>
  <si>
    <t>Centres</t>
  </si>
  <si>
    <t>Round 2</t>
  </si>
  <si>
    <t>Round 3</t>
  </si>
  <si>
    <t>Gold Coast</t>
  </si>
  <si>
    <t>Beaudesert</t>
  </si>
  <si>
    <t>Ipswich</t>
  </si>
  <si>
    <t>Albert District</t>
  </si>
  <si>
    <t>Murwillumbah</t>
  </si>
  <si>
    <t>Total</t>
  </si>
  <si>
    <t>Points</t>
  </si>
  <si>
    <t>2018 YTD</t>
  </si>
  <si>
    <t>TR Handicap</t>
  </si>
  <si>
    <t>F Class</t>
  </si>
  <si>
    <t>Class</t>
  </si>
  <si>
    <t>MCSI</t>
  </si>
  <si>
    <t>ST 1</t>
  </si>
  <si>
    <t>ST 2</t>
  </si>
  <si>
    <t>S</t>
  </si>
  <si>
    <t>O</t>
  </si>
  <si>
    <t>MCSI Total</t>
  </si>
  <si>
    <t>MCSI Ave</t>
  </si>
  <si>
    <t>Top Scorers Off Rifle</t>
  </si>
  <si>
    <t>Target Rifle</t>
  </si>
  <si>
    <t>F Class Standard</t>
  </si>
  <si>
    <t>F Class Open</t>
  </si>
  <si>
    <t>Shooter</t>
  </si>
  <si>
    <t>Score Total</t>
  </si>
  <si>
    <t>TR Masterclass</t>
  </si>
  <si>
    <t># Shooters</t>
  </si>
  <si>
    <t>Round</t>
  </si>
  <si>
    <t>Ave H'Cap Score</t>
  </si>
  <si>
    <t>TR Master Class              Off Rifle</t>
  </si>
  <si>
    <t>Total HC Score</t>
  </si>
  <si>
    <t>Total MCSI Score</t>
  </si>
  <si>
    <t>Ave MCSI Score</t>
  </si>
  <si>
    <t>SEDRA 2018 Fixture Round 2 Results</t>
  </si>
  <si>
    <t>Beaudesert Team Averages</t>
  </si>
  <si>
    <t>Ipswich Team Averages</t>
  </si>
  <si>
    <t>Albert District Team Averages</t>
  </si>
  <si>
    <t>Murwillumbah Team Averages</t>
  </si>
  <si>
    <t>Gold Coast TR Handicap Averages</t>
  </si>
  <si>
    <t>Beaudesert TR Handicap Averages</t>
  </si>
  <si>
    <t>Ipswich TR Handicap Averages</t>
  </si>
  <si>
    <t>Albert District TR Handicap Averages</t>
  </si>
  <si>
    <t>Murwillumbah TR Handicap Averages</t>
  </si>
  <si>
    <t>Individual Top Scorers</t>
  </si>
  <si>
    <t>SEDRA 2019</t>
  </si>
  <si>
    <t>BD</t>
  </si>
  <si>
    <t>AL</t>
  </si>
  <si>
    <t>GC</t>
  </si>
  <si>
    <t>MU</t>
  </si>
  <si>
    <t>IP</t>
  </si>
  <si>
    <t>Club Grade/H'Cap</t>
  </si>
  <si>
    <t>F</t>
  </si>
  <si>
    <t>SEDRA 2019 Fixture Results</t>
  </si>
  <si>
    <t>2019 Overall</t>
  </si>
  <si>
    <t>SEDRA Club Champions 2019</t>
  </si>
  <si>
    <t>TR</t>
  </si>
  <si>
    <t>TR Veteran</t>
  </si>
  <si>
    <t>TR U25</t>
  </si>
  <si>
    <t>F Open</t>
  </si>
  <si>
    <t>F Standard</t>
  </si>
  <si>
    <t>FTR</t>
  </si>
  <si>
    <t>Albert</t>
  </si>
  <si>
    <t>Peter Compton</t>
  </si>
  <si>
    <t>Sebastian Hopkins</t>
  </si>
  <si>
    <t>Andy Odgers</t>
  </si>
  <si>
    <t>Mick Kyle</t>
  </si>
  <si>
    <t>N/A</t>
  </si>
  <si>
    <t>Rob Rush</t>
  </si>
  <si>
    <t>Alex Macpherson</t>
  </si>
  <si>
    <t>Brendan Parkins</t>
  </si>
  <si>
    <t>Bob Abood</t>
  </si>
  <si>
    <t>David Doeblien</t>
  </si>
  <si>
    <t>Lee Robinson</t>
  </si>
  <si>
    <t>Ryan Biss</t>
  </si>
  <si>
    <t>Peter Broom</t>
  </si>
  <si>
    <t>Henk Doggen</t>
  </si>
  <si>
    <t>Mike Willement</t>
  </si>
  <si>
    <t>Bas Hopkins</t>
  </si>
  <si>
    <t>Shane Abood</t>
  </si>
  <si>
    <t>Cat Jones</t>
  </si>
  <si>
    <t>3 nominated shooter from each club total score</t>
  </si>
  <si>
    <t>average of all TR H'cap scores for each club</t>
  </si>
  <si>
    <t>average of all MCSI F Class scores for each club</t>
  </si>
  <si>
    <t xml:space="preserve">Individual </t>
  </si>
  <si>
    <t>Paul Weeks</t>
  </si>
  <si>
    <t>Alan Cronk</t>
  </si>
  <si>
    <t>Dan Chittick</t>
  </si>
  <si>
    <t>Shaun Dolan</t>
  </si>
  <si>
    <t>Stuart Waddell</t>
  </si>
  <si>
    <t>Mark Blocksidge</t>
  </si>
  <si>
    <t>Wayne Leibinger</t>
  </si>
  <si>
    <t>Brian Dryburgh</t>
  </si>
  <si>
    <t>Greg Burgess</t>
  </si>
  <si>
    <t>David Nichol</t>
  </si>
  <si>
    <t>Lester Robinson</t>
  </si>
  <si>
    <t>John Hislop</t>
  </si>
  <si>
    <t>Andrew Mayfield</t>
  </si>
  <si>
    <t>Tony Logan</t>
  </si>
  <si>
    <t>Shane Osborne</t>
  </si>
  <si>
    <t>Gary Morrison</t>
  </si>
  <si>
    <t>Jim Vasey</t>
  </si>
  <si>
    <t>SEDRA 2019 TR Individual Handicaps</t>
  </si>
  <si>
    <t>Brian Hansen</t>
  </si>
  <si>
    <t>Ivor Davidson</t>
  </si>
  <si>
    <t>Noel Davies</t>
  </si>
  <si>
    <t>Lincoln Theuerlauf</t>
  </si>
  <si>
    <t>Lana Mayfield</t>
  </si>
  <si>
    <t>Damien Tansley</t>
  </si>
  <si>
    <t>Glenn Rush</t>
  </si>
  <si>
    <t>Nikki Broome</t>
  </si>
  <si>
    <t>Debbie Cain</t>
  </si>
  <si>
    <t>Peter Broome</t>
  </si>
  <si>
    <t>Mike Willment</t>
  </si>
  <si>
    <t>R Blocksidge</t>
  </si>
  <si>
    <t>M Lubach</t>
  </si>
  <si>
    <t>B Mace</t>
  </si>
  <si>
    <t>D Doeblien</t>
  </si>
  <si>
    <t>Tom Misdale</t>
  </si>
  <si>
    <t>Scott Mitchell</t>
  </si>
  <si>
    <t>Peter Gill</t>
  </si>
  <si>
    <t xml:space="preserve">SEDRA 2019 F Class Teams
</t>
  </si>
  <si>
    <t>Overall    O/R Score</t>
  </si>
  <si>
    <t>Overall   H'Cap Score</t>
  </si>
  <si>
    <t>Total Score</t>
  </si>
  <si>
    <t>Average Score</t>
  </si>
  <si>
    <t>O/R Score</t>
  </si>
  <si>
    <t>Overall MCSI</t>
  </si>
  <si>
    <t>Overall O/R</t>
  </si>
  <si>
    <t xml:space="preserve">Overall  </t>
  </si>
  <si>
    <t xml:space="preserve">Overall     </t>
  </si>
  <si>
    <t>Stage 1</t>
  </si>
  <si>
    <t>Stage 2</t>
  </si>
  <si>
    <t>Round 1 (MCSI)</t>
  </si>
  <si>
    <t>Round 2 (MCSI)</t>
  </si>
  <si>
    <t>Round 3 (MCSI)</t>
  </si>
  <si>
    <t xml:space="preserve">SEDRA 2024 F Class Individual
</t>
  </si>
  <si>
    <t>SEDRA 2024 TR Individual</t>
  </si>
  <si>
    <t>SEDRA 2025 Fixture Results</t>
  </si>
  <si>
    <t>Samara Olive</t>
  </si>
  <si>
    <t>FS</t>
  </si>
  <si>
    <t>Tom Gabele</t>
  </si>
  <si>
    <t>Brian Maguire</t>
  </si>
  <si>
    <t>Brad Norton</t>
  </si>
  <si>
    <t>Ian Marks</t>
  </si>
  <si>
    <t>Tony Chapman</t>
  </si>
  <si>
    <t>FO</t>
  </si>
  <si>
    <t>A</t>
  </si>
  <si>
    <t>Danny O,Meara</t>
  </si>
  <si>
    <t>Dave Berry</t>
  </si>
  <si>
    <t>Mur</t>
  </si>
  <si>
    <t>Scotty Mitchell</t>
  </si>
  <si>
    <t>C</t>
  </si>
  <si>
    <t>Michael Reading</t>
  </si>
  <si>
    <t>Greg Davids</t>
  </si>
  <si>
    <t>B</t>
  </si>
  <si>
    <t>BRC</t>
  </si>
  <si>
    <t>Mike Kruger</t>
  </si>
  <si>
    <t>Keri Hulett</t>
  </si>
  <si>
    <t>Murray Hulett</t>
  </si>
  <si>
    <t>Doug Benjamin</t>
  </si>
  <si>
    <t>Troy Benson</t>
  </si>
  <si>
    <t>Bill O'Brien</t>
  </si>
  <si>
    <t>IDRC</t>
  </si>
  <si>
    <t>Kym Fox</t>
  </si>
  <si>
    <t>Divid Sidery</t>
  </si>
  <si>
    <t>Michael Sipinkoski</t>
  </si>
  <si>
    <t>Ray Mortimer</t>
  </si>
  <si>
    <t>David Smith</t>
  </si>
  <si>
    <t xml:space="preserve"> Ave</t>
  </si>
  <si>
    <t>Ave</t>
  </si>
  <si>
    <t xml:space="preserve">F Class </t>
  </si>
  <si>
    <t xml:space="preserve">Kym Fox </t>
  </si>
  <si>
    <t>2025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</si>
</sst>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7" borderId="12" xfId="0" applyFont="1" applyFill="1" applyBorder="1"/>
    <xf numFmtId="0" fontId="4" fillId="7" borderId="13" xfId="0" applyFont="1" applyFill="1" applyBorder="1"/>
    <xf numFmtId="2" fontId="3" fillId="7" borderId="12" xfId="0" applyNumberFormat="1" applyFont="1" applyFill="1" applyBorder="1" applyAlignment="1">
      <alignment horizontal="center"/>
    </xf>
    <xf numFmtId="0" fontId="4" fillId="7" borderId="14" xfId="0" applyFont="1" applyFill="1" applyBorder="1"/>
    <xf numFmtId="0" fontId="4" fillId="7" borderId="15" xfId="0" applyFont="1" applyFill="1" applyBorder="1"/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0" fillId="7" borderId="12" xfId="0" applyFill="1" applyBorder="1"/>
    <xf numFmtId="0" fontId="0" fillId="7" borderId="13" xfId="0" applyFill="1" applyBorder="1"/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7" borderId="14" xfId="0" applyFill="1" applyBorder="1"/>
    <xf numFmtId="0" fontId="0" fillId="7" borderId="15" xfId="0" applyFill="1" applyBorder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2" fontId="1" fillId="7" borderId="12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1" xfId="0" applyFont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0" borderId="1" xfId="0" applyFont="1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/>
    <xf numFmtId="0" fontId="0" fillId="0" borderId="20" xfId="0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0" fillId="0" borderId="12" xfId="0" applyBorder="1"/>
    <xf numFmtId="0" fontId="0" fillId="0" borderId="36" xfId="0" applyBorder="1"/>
    <xf numFmtId="0" fontId="0" fillId="0" borderId="14" xfId="0" applyBorder="1"/>
    <xf numFmtId="0" fontId="0" fillId="0" borderId="37" xfId="0" applyBorder="1"/>
    <xf numFmtId="164" fontId="1" fillId="0" borderId="38" xfId="0" applyNumberFormat="1" applyFont="1" applyBorder="1"/>
    <xf numFmtId="0" fontId="1" fillId="0" borderId="38" xfId="0" applyFont="1" applyBorder="1"/>
    <xf numFmtId="0" fontId="0" fillId="0" borderId="19" xfId="0" applyBorder="1"/>
    <xf numFmtId="0" fontId="1" fillId="0" borderId="0" xfId="0" applyFont="1" applyAlignment="1">
      <alignment horizontal="left" wrapText="1"/>
    </xf>
    <xf numFmtId="0" fontId="5" fillId="0" borderId="18" xfId="0" applyFont="1" applyBorder="1" applyAlignment="1">
      <alignment horizontal="center" wrapText="1"/>
    </xf>
    <xf numFmtId="1" fontId="0" fillId="0" borderId="19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0" fontId="0" fillId="0" borderId="38" xfId="0" applyBorder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0" fillId="3" borderId="1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2" fillId="0" borderId="0" xfId="0" applyFont="1"/>
    <xf numFmtId="0" fontId="0" fillId="0" borderId="25" xfId="0" applyBorder="1"/>
    <xf numFmtId="0" fontId="0" fillId="0" borderId="26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6" fillId="0" borderId="0" xfId="0" applyFont="1"/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164" fontId="1" fillId="0" borderId="0" xfId="0" applyNumberFormat="1" applyFont="1" applyAlignment="1">
      <alignment wrapText="1"/>
    </xf>
    <xf numFmtId="165" fontId="4" fillId="4" borderId="12" xfId="0" applyNumberFormat="1" applyFont="1" applyFill="1" applyBorder="1" applyAlignment="1">
      <alignment horizontal="center"/>
    </xf>
    <xf numFmtId="165" fontId="4" fillId="4" borderId="1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0" fontId="0" fillId="0" borderId="30" xfId="0" applyBorder="1"/>
    <xf numFmtId="0" fontId="0" fillId="0" borderId="28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43" xfId="0" applyBorder="1"/>
    <xf numFmtId="0" fontId="0" fillId="0" borderId="3" xfId="0" applyBorder="1"/>
    <xf numFmtId="0" fontId="0" fillId="0" borderId="44" xfId="0" applyBorder="1"/>
    <xf numFmtId="164" fontId="0" fillId="0" borderId="13" xfId="0" applyNumberFormat="1" applyBorder="1"/>
    <xf numFmtId="164" fontId="0" fillId="0" borderId="15" xfId="0" applyNumberFormat="1" applyBorder="1"/>
    <xf numFmtId="0" fontId="0" fillId="0" borderId="27" xfId="0" applyBorder="1"/>
    <xf numFmtId="164" fontId="0" fillId="0" borderId="11" xfId="0" applyNumberFormat="1" applyBorder="1"/>
    <xf numFmtId="166" fontId="0" fillId="0" borderId="0" xfId="1" applyNumberFormat="1" applyFont="1"/>
    <xf numFmtId="166" fontId="0" fillId="0" borderId="43" xfId="1" applyNumberFormat="1" applyFont="1" applyBorder="1"/>
    <xf numFmtId="166" fontId="0" fillId="0" borderId="3" xfId="1" applyNumberFormat="1" applyFont="1" applyBorder="1"/>
    <xf numFmtId="166" fontId="0" fillId="0" borderId="44" xfId="1" applyNumberFormat="1" applyFont="1" applyBorder="1"/>
    <xf numFmtId="0" fontId="0" fillId="0" borderId="27" xfId="0" applyBorder="1" applyAlignment="1">
      <alignment horizontal="center"/>
    </xf>
    <xf numFmtId="166" fontId="0" fillId="3" borderId="12" xfId="1" applyNumberFormat="1" applyFont="1" applyFill="1" applyBorder="1" applyAlignment="1">
      <alignment horizontal="center"/>
    </xf>
    <xf numFmtId="1" fontId="0" fillId="3" borderId="13" xfId="1" applyNumberFormat="1" applyFont="1" applyFill="1" applyBorder="1" applyAlignment="1">
      <alignment horizontal="center"/>
    </xf>
    <xf numFmtId="0" fontId="0" fillId="0" borderId="40" xfId="0" applyBorder="1"/>
    <xf numFmtId="0" fontId="0" fillId="0" borderId="39" xfId="0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66" fontId="0" fillId="3" borderId="27" xfId="1" applyNumberFormat="1" applyFont="1" applyFill="1" applyBorder="1" applyAlignment="1">
      <alignment horizontal="center"/>
    </xf>
    <xf numFmtId="1" fontId="0" fillId="3" borderId="28" xfId="1" applyNumberFormat="1" applyFon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2" fontId="0" fillId="6" borderId="26" xfId="0" applyNumberFormat="1" applyFill="1" applyBorder="1" applyAlignment="1">
      <alignment horizontal="center" vertical="center" wrapText="1"/>
    </xf>
    <xf numFmtId="2" fontId="0" fillId="6" borderId="31" xfId="0" applyNumberForma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2" fontId="0" fillId="6" borderId="13" xfId="0" applyNumberFormat="1" applyFill="1" applyBorder="1" applyAlignment="1">
      <alignment horizontal="center" vertical="center" wrapText="1"/>
    </xf>
    <xf numFmtId="2" fontId="0" fillId="6" borderId="15" xfId="0" applyNumberForma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6" borderId="2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4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6" fontId="1" fillId="0" borderId="32" xfId="1" applyNumberFormat="1" applyFont="1" applyBorder="1" applyAlignment="1">
      <alignment horizontal="center" vertical="center" wrapText="1"/>
    </xf>
    <xf numFmtId="166" fontId="1" fillId="0" borderId="42" xfId="1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 wrapText="1"/>
    </xf>
    <xf numFmtId="165" fontId="1" fillId="0" borderId="38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9CCF-D8CE-478C-A3CF-E82B863257D7}">
  <dimension ref="A1:I3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RowHeight="15" x14ac:dyDescent="0.25"/>
  <cols>
    <col min="1" max="1" width="28.7109375" bestFit="1" customWidth="1"/>
    <col min="2" max="7" width="10.7109375" customWidth="1"/>
    <col min="8" max="8" width="21.5703125" style="148" customWidth="1"/>
    <col min="9" max="19" width="10.7109375" customWidth="1"/>
  </cols>
  <sheetData>
    <row r="1" spans="1:9" ht="19.5" thickBot="1" x14ac:dyDescent="0.35">
      <c r="A1" s="219" t="s">
        <v>144</v>
      </c>
      <c r="B1" s="219"/>
      <c r="C1" s="219"/>
      <c r="D1" s="219"/>
      <c r="E1" s="219"/>
      <c r="F1" s="219"/>
      <c r="G1" s="219"/>
      <c r="H1" s="219"/>
    </row>
    <row r="2" spans="1:9" ht="15.95" customHeight="1" x14ac:dyDescent="0.25">
      <c r="A2" s="224" t="s">
        <v>36</v>
      </c>
      <c r="B2" s="226" t="s">
        <v>2</v>
      </c>
      <c r="C2" s="227"/>
      <c r="D2" s="226" t="s">
        <v>6</v>
      </c>
      <c r="E2" s="227"/>
      <c r="F2" s="226" t="s">
        <v>7</v>
      </c>
      <c r="G2" s="227"/>
      <c r="H2" s="149" t="s">
        <v>179</v>
      </c>
      <c r="I2" s="147"/>
    </row>
    <row r="3" spans="1:9" ht="15.95" customHeight="1" x14ac:dyDescent="0.25">
      <c r="A3" s="225"/>
      <c r="B3" s="13" t="s">
        <v>130</v>
      </c>
      <c r="C3" s="14" t="s">
        <v>14</v>
      </c>
      <c r="D3" s="13" t="s">
        <v>130</v>
      </c>
      <c r="E3" s="14" t="s">
        <v>14</v>
      </c>
      <c r="F3" s="13" t="s">
        <v>130</v>
      </c>
      <c r="G3" s="14" t="s">
        <v>14</v>
      </c>
      <c r="H3" s="150" t="s">
        <v>14</v>
      </c>
      <c r="I3" s="147"/>
    </row>
    <row r="4" spans="1:9" ht="15.95" customHeight="1" x14ac:dyDescent="0.25">
      <c r="A4" s="62" t="s">
        <v>10</v>
      </c>
      <c r="B4" s="140">
        <v>309.18</v>
      </c>
      <c r="C4" s="15">
        <v>4</v>
      </c>
      <c r="D4" s="140"/>
      <c r="E4" s="15"/>
      <c r="F4" s="140"/>
      <c r="G4" s="15"/>
      <c r="H4" s="150">
        <f>C4+E4+G4</f>
        <v>4</v>
      </c>
      <c r="I4" s="147"/>
    </row>
    <row r="5" spans="1:9" ht="15.95" customHeight="1" x14ac:dyDescent="0.25">
      <c r="A5" s="62" t="s">
        <v>12</v>
      </c>
      <c r="B5" s="140">
        <v>306.23</v>
      </c>
      <c r="C5" s="15">
        <v>3</v>
      </c>
      <c r="D5" s="140"/>
      <c r="E5" s="15"/>
      <c r="F5" s="140"/>
      <c r="G5" s="15"/>
      <c r="H5" s="150">
        <f>C5+E5+G5</f>
        <v>3</v>
      </c>
      <c r="I5" s="147"/>
    </row>
    <row r="6" spans="1:9" ht="15.95" customHeight="1" thickBot="1" x14ac:dyDescent="0.3">
      <c r="A6" s="63" t="s">
        <v>8</v>
      </c>
      <c r="B6" s="141">
        <v>302.23</v>
      </c>
      <c r="C6" s="16">
        <v>2</v>
      </c>
      <c r="D6" s="141"/>
      <c r="E6" s="16"/>
      <c r="F6" s="141"/>
      <c r="G6" s="16"/>
      <c r="H6" s="150">
        <f>C6+E6+G6</f>
        <v>2</v>
      </c>
      <c r="I6" s="147"/>
    </row>
    <row r="7" spans="1:9" ht="15.95" customHeight="1" x14ac:dyDescent="0.25">
      <c r="A7" s="62" t="s">
        <v>9</v>
      </c>
      <c r="B7" s="140"/>
      <c r="C7" s="15">
        <v>0</v>
      </c>
      <c r="D7" s="140"/>
      <c r="E7" s="15"/>
      <c r="F7" s="140"/>
      <c r="G7" s="15"/>
      <c r="H7" s="150">
        <f>C7+E7+G7</f>
        <v>0</v>
      </c>
      <c r="I7" s="147"/>
    </row>
    <row r="9" spans="1:9" ht="15.95" customHeight="1" thickBot="1" x14ac:dyDescent="0.3"/>
    <row r="10" spans="1:9" ht="15.95" customHeight="1" x14ac:dyDescent="0.25">
      <c r="A10" s="222" t="s">
        <v>16</v>
      </c>
      <c r="B10" s="220" t="s">
        <v>2</v>
      </c>
      <c r="C10" s="221"/>
      <c r="D10" s="220" t="s">
        <v>6</v>
      </c>
      <c r="E10" s="221"/>
      <c r="F10" s="220" t="s">
        <v>7</v>
      </c>
      <c r="G10" s="221"/>
      <c r="H10" s="151" t="s">
        <v>179</v>
      </c>
      <c r="I10" s="147"/>
    </row>
    <row r="11" spans="1:9" ht="15.95" customHeight="1" x14ac:dyDescent="0.25">
      <c r="A11" s="223"/>
      <c r="B11" s="115" t="s">
        <v>131</v>
      </c>
      <c r="C11" s="17" t="s">
        <v>14</v>
      </c>
      <c r="D11" s="115" t="s">
        <v>131</v>
      </c>
      <c r="E11" s="17" t="s">
        <v>14</v>
      </c>
      <c r="F11" s="115" t="s">
        <v>131</v>
      </c>
      <c r="G11" s="17" t="s">
        <v>14</v>
      </c>
      <c r="H11" s="152" t="s">
        <v>14</v>
      </c>
      <c r="I11" s="147"/>
    </row>
    <row r="12" spans="1:9" ht="15.95" customHeight="1" x14ac:dyDescent="0.25">
      <c r="A12" s="11" t="s">
        <v>12</v>
      </c>
      <c r="B12" s="138">
        <v>102.4</v>
      </c>
      <c r="C12" s="18">
        <v>4</v>
      </c>
      <c r="D12" s="181"/>
      <c r="E12" s="182"/>
      <c r="F12" s="58"/>
      <c r="G12" s="18"/>
      <c r="H12" s="153">
        <f>C12+E12+G12</f>
        <v>4</v>
      </c>
      <c r="I12" s="147"/>
    </row>
    <row r="13" spans="1:9" ht="15.95" customHeight="1" x14ac:dyDescent="0.25">
      <c r="A13" s="11" t="s">
        <v>10</v>
      </c>
      <c r="B13" s="138">
        <v>102.25</v>
      </c>
      <c r="C13" s="18">
        <v>3</v>
      </c>
      <c r="D13" s="181"/>
      <c r="E13" s="182"/>
      <c r="F13" s="58"/>
      <c r="G13" s="18"/>
      <c r="H13" s="153">
        <f>C13+E13+G13</f>
        <v>3</v>
      </c>
      <c r="I13" s="147"/>
    </row>
    <row r="14" spans="1:9" ht="15.95" customHeight="1" x14ac:dyDescent="0.25">
      <c r="A14" s="193" t="s">
        <v>8</v>
      </c>
      <c r="B14" s="138">
        <v>102.1666</v>
      </c>
      <c r="C14" s="18">
        <v>2</v>
      </c>
      <c r="D14" s="181"/>
      <c r="E14" s="182"/>
      <c r="F14" s="58"/>
      <c r="G14" s="18"/>
      <c r="H14" s="153">
        <f>C14+E14+G14</f>
        <v>2</v>
      </c>
      <c r="I14" s="147"/>
    </row>
    <row r="15" spans="1:9" ht="15.95" customHeight="1" x14ac:dyDescent="0.25">
      <c r="A15" s="187" t="s">
        <v>9</v>
      </c>
      <c r="B15" s="188"/>
      <c r="C15" s="189">
        <v>0</v>
      </c>
      <c r="D15" s="190"/>
      <c r="E15" s="191"/>
      <c r="F15" s="192"/>
      <c r="G15" s="189"/>
      <c r="H15" s="153">
        <f>C15+E15+G15</f>
        <v>0</v>
      </c>
      <c r="I15" s="147"/>
    </row>
    <row r="17" spans="1:9" ht="15.95" customHeight="1" thickBot="1" x14ac:dyDescent="0.3"/>
    <row r="18" spans="1:9" ht="15.95" customHeight="1" x14ac:dyDescent="0.25">
      <c r="A18" s="228" t="s">
        <v>17</v>
      </c>
      <c r="B18" s="230" t="s">
        <v>2</v>
      </c>
      <c r="C18" s="231"/>
      <c r="D18" s="217" t="s">
        <v>6</v>
      </c>
      <c r="E18" s="218"/>
      <c r="F18" s="217" t="s">
        <v>7</v>
      </c>
      <c r="G18" s="218"/>
      <c r="H18" s="154" t="s">
        <v>179</v>
      </c>
      <c r="I18" s="147"/>
    </row>
    <row r="19" spans="1:9" ht="15.95" customHeight="1" x14ac:dyDescent="0.25">
      <c r="A19" s="229"/>
      <c r="B19" s="19" t="s">
        <v>175</v>
      </c>
      <c r="C19" s="20" t="s">
        <v>14</v>
      </c>
      <c r="D19" s="19" t="s">
        <v>175</v>
      </c>
      <c r="E19" s="20" t="s">
        <v>14</v>
      </c>
      <c r="F19" s="19" t="s">
        <v>176</v>
      </c>
      <c r="G19" s="20" t="s">
        <v>14</v>
      </c>
      <c r="H19" s="155" t="s">
        <v>14</v>
      </c>
      <c r="I19" s="147"/>
    </row>
    <row r="20" spans="1:9" ht="15.95" customHeight="1" x14ac:dyDescent="0.25">
      <c r="A20" s="12" t="s">
        <v>10</v>
      </c>
      <c r="B20" s="22">
        <v>123.6</v>
      </c>
      <c r="C20" s="21">
        <v>4</v>
      </c>
      <c r="D20" s="22"/>
      <c r="E20" s="21"/>
      <c r="F20" s="22"/>
      <c r="G20" s="21"/>
      <c r="H20" s="156">
        <f>C20+E20+G20</f>
        <v>4</v>
      </c>
      <c r="I20" s="147"/>
    </row>
    <row r="21" spans="1:9" ht="15.95" customHeight="1" x14ac:dyDescent="0.25">
      <c r="A21" s="12" t="s">
        <v>12</v>
      </c>
      <c r="B21" s="22">
        <v>122.6</v>
      </c>
      <c r="C21" s="21">
        <v>3</v>
      </c>
      <c r="D21" s="22"/>
      <c r="E21" s="21"/>
      <c r="F21" s="22"/>
      <c r="G21" s="21"/>
      <c r="H21" s="156">
        <f>C21+E21+G21</f>
        <v>3</v>
      </c>
      <c r="I21" s="147"/>
    </row>
    <row r="22" spans="1:9" ht="15.95" customHeight="1" x14ac:dyDescent="0.25">
      <c r="A22" s="12" t="s">
        <v>9</v>
      </c>
      <c r="B22" s="22">
        <v>122</v>
      </c>
      <c r="C22" s="21">
        <v>2</v>
      </c>
      <c r="D22" s="22"/>
      <c r="E22" s="21"/>
      <c r="F22" s="22"/>
      <c r="G22" s="21"/>
      <c r="H22" s="156">
        <f>C22+E22+G22</f>
        <v>2</v>
      </c>
      <c r="I22" s="147"/>
    </row>
    <row r="23" spans="1:9" ht="15.95" customHeight="1" x14ac:dyDescent="0.25">
      <c r="A23" s="12" t="s">
        <v>8</v>
      </c>
      <c r="B23" s="22">
        <v>121.83</v>
      </c>
      <c r="C23" s="21">
        <v>1</v>
      </c>
      <c r="D23" s="22"/>
      <c r="E23" s="21"/>
      <c r="F23" s="22"/>
      <c r="G23" s="21"/>
      <c r="H23" s="156">
        <f>C23+E23+G23</f>
        <v>1</v>
      </c>
      <c r="I23" s="147"/>
    </row>
    <row r="26" spans="1:9" ht="15.95" customHeight="1" thickBot="1" x14ac:dyDescent="0.3"/>
    <row r="27" spans="1:9" ht="15.95" customHeight="1" x14ac:dyDescent="0.25">
      <c r="A27" s="210" t="s">
        <v>50</v>
      </c>
      <c r="B27" s="212" t="s">
        <v>2</v>
      </c>
      <c r="C27" s="213"/>
      <c r="D27" s="212" t="s">
        <v>6</v>
      </c>
      <c r="E27" s="213"/>
      <c r="F27" s="212" t="s">
        <v>7</v>
      </c>
      <c r="G27" s="213"/>
      <c r="H27" s="346" t="s">
        <v>179</v>
      </c>
      <c r="I27" s="147"/>
    </row>
    <row r="28" spans="1:9" ht="15.95" customHeight="1" x14ac:dyDescent="0.25">
      <c r="A28" s="211"/>
      <c r="B28" s="23" t="s">
        <v>30</v>
      </c>
      <c r="C28" s="24" t="s">
        <v>3</v>
      </c>
      <c r="D28" s="23" t="s">
        <v>30</v>
      </c>
      <c r="E28" s="24" t="s">
        <v>3</v>
      </c>
      <c r="F28" s="23" t="s">
        <v>30</v>
      </c>
      <c r="G28" s="24" t="s">
        <v>3</v>
      </c>
      <c r="H28" s="194" t="s">
        <v>30</v>
      </c>
      <c r="I28" s="147"/>
    </row>
    <row r="29" spans="1:9" ht="15.95" customHeight="1" x14ac:dyDescent="0.25">
      <c r="A29" s="214" t="s">
        <v>27</v>
      </c>
      <c r="B29" s="195" t="s">
        <v>93</v>
      </c>
      <c r="C29" s="199">
        <v>105.1</v>
      </c>
      <c r="D29" s="195"/>
      <c r="E29" s="199"/>
      <c r="F29" s="195"/>
      <c r="G29" s="199"/>
      <c r="H29" s="201"/>
      <c r="I29" s="147"/>
    </row>
    <row r="30" spans="1:9" ht="15.95" customHeight="1" x14ac:dyDescent="0.25">
      <c r="A30" s="215"/>
      <c r="B30" s="205"/>
      <c r="C30" s="216"/>
      <c r="D30" s="205"/>
      <c r="E30" s="216"/>
      <c r="F30" s="205"/>
      <c r="G30" s="216"/>
      <c r="H30" s="201"/>
      <c r="I30" s="147"/>
    </row>
    <row r="31" spans="1:9" ht="15.95" customHeight="1" x14ac:dyDescent="0.25">
      <c r="A31" s="197" t="s">
        <v>177</v>
      </c>
      <c r="B31" s="195" t="s">
        <v>178</v>
      </c>
      <c r="C31" s="199">
        <v>126.13</v>
      </c>
      <c r="D31" s="195"/>
      <c r="E31" s="199"/>
      <c r="F31" s="195"/>
      <c r="G31" s="199"/>
      <c r="H31" s="201"/>
      <c r="I31" s="147"/>
    </row>
    <row r="32" spans="1:9" ht="15.95" customHeight="1" x14ac:dyDescent="0.25">
      <c r="A32" s="198"/>
      <c r="B32" s="196"/>
      <c r="C32" s="200"/>
      <c r="D32" s="196"/>
      <c r="E32" s="200"/>
      <c r="F32" s="196"/>
      <c r="G32" s="200"/>
      <c r="H32" s="201"/>
      <c r="I32" s="147"/>
    </row>
    <row r="33" spans="1:9" ht="15.95" customHeight="1" x14ac:dyDescent="0.25">
      <c r="A33" s="201" t="s">
        <v>16</v>
      </c>
      <c r="B33" s="208" t="s">
        <v>93</v>
      </c>
      <c r="C33" s="203">
        <v>106.5</v>
      </c>
      <c r="D33" s="195"/>
      <c r="E33" s="206"/>
      <c r="F33" s="195"/>
      <c r="G33" s="206"/>
      <c r="H33" s="201"/>
      <c r="I33" s="147"/>
    </row>
    <row r="34" spans="1:9" ht="15.75" thickBot="1" x14ac:dyDescent="0.3">
      <c r="A34" s="202"/>
      <c r="B34" s="209"/>
      <c r="C34" s="204"/>
      <c r="D34" s="347"/>
      <c r="E34" s="207"/>
      <c r="F34" s="347"/>
      <c r="G34" s="207"/>
      <c r="H34" s="202"/>
      <c r="I34" s="147"/>
    </row>
  </sheetData>
  <sortState xmlns:xlrd2="http://schemas.microsoft.com/office/spreadsheetml/2017/richdata2" ref="A12:H16">
    <sortCondition descending="1" ref="H12:H16"/>
  </sortState>
  <mergeCells count="41">
    <mergeCell ref="F18:G18"/>
    <mergeCell ref="A1:H1"/>
    <mergeCell ref="B10:C10"/>
    <mergeCell ref="A10:A11"/>
    <mergeCell ref="A2:A3"/>
    <mergeCell ref="B2:C2"/>
    <mergeCell ref="F2:G2"/>
    <mergeCell ref="F10:G10"/>
    <mergeCell ref="D2:E2"/>
    <mergeCell ref="D10:E10"/>
    <mergeCell ref="D18:E18"/>
    <mergeCell ref="A18:A19"/>
    <mergeCell ref="B18:C18"/>
    <mergeCell ref="A27:A28"/>
    <mergeCell ref="B27:C27"/>
    <mergeCell ref="D27:E27"/>
    <mergeCell ref="F27:G27"/>
    <mergeCell ref="H31:H32"/>
    <mergeCell ref="H29:H30"/>
    <mergeCell ref="A29:A30"/>
    <mergeCell ref="B29:B30"/>
    <mergeCell ref="C29:C30"/>
    <mergeCell ref="D29:D30"/>
    <mergeCell ref="E29:E30"/>
    <mergeCell ref="F29:F30"/>
    <mergeCell ref="G29:G30"/>
    <mergeCell ref="H33:H34"/>
    <mergeCell ref="B31:B32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G31:G32"/>
    <mergeCell ref="B33:B34"/>
    <mergeCell ref="G33:G34"/>
  </mergeCells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zoomScale="90" zoomScaleNormal="90" workbookViewId="0">
      <pane ySplit="4" topLeftCell="A5" activePane="bottomLeft" state="frozen"/>
      <selection pane="bottomLeft" activeCell="P17" sqref="P17"/>
    </sheetView>
  </sheetViews>
  <sheetFormatPr defaultRowHeight="15" x14ac:dyDescent="0.25"/>
  <cols>
    <col min="1" max="1" width="20.7109375" style="1" customWidth="1"/>
    <col min="2" max="2" width="8.7109375" customWidth="1"/>
    <col min="3" max="3" width="8.7109375" style="1" customWidth="1"/>
    <col min="4" max="4" width="10.7109375" style="112" customWidth="1"/>
    <col min="5" max="5" width="10.7109375" style="131" customWidth="1"/>
    <col min="6" max="7" width="9.7109375" style="1" customWidth="1"/>
    <col min="8" max="8" width="9.7109375" style="112" customWidth="1"/>
    <col min="9" max="9" width="9.7109375" style="113" customWidth="1"/>
    <col min="10" max="11" width="10.7109375" style="1" customWidth="1"/>
    <col min="12" max="13" width="10.7109375" customWidth="1"/>
    <col min="14" max="14" width="9.7109375" customWidth="1"/>
  </cols>
  <sheetData>
    <row r="1" spans="1:15" ht="30" customHeight="1" thickBot="1" x14ac:dyDescent="0.35">
      <c r="A1" s="120" t="s">
        <v>143</v>
      </c>
      <c r="B1" s="9"/>
      <c r="C1" s="2"/>
      <c r="D1" s="114"/>
      <c r="E1" s="129"/>
      <c r="G1" s="2"/>
      <c r="H1" s="114"/>
      <c r="I1" s="116"/>
    </row>
    <row r="2" spans="1:15" ht="15.75" thickBot="1" x14ac:dyDescent="0.3">
      <c r="D2" s="242" t="s">
        <v>136</v>
      </c>
      <c r="E2" s="243"/>
      <c r="F2" s="252" t="s">
        <v>2</v>
      </c>
      <c r="G2" s="253"/>
      <c r="H2" s="252" t="s">
        <v>6</v>
      </c>
      <c r="I2" s="253"/>
      <c r="J2" s="252" t="s">
        <v>7</v>
      </c>
      <c r="K2" s="253"/>
      <c r="L2" s="9"/>
      <c r="M2" s="9"/>
    </row>
    <row r="3" spans="1:15" ht="30" customHeight="1" x14ac:dyDescent="0.25">
      <c r="A3" s="232" t="s">
        <v>0</v>
      </c>
      <c r="B3" s="234" t="s">
        <v>1</v>
      </c>
      <c r="C3" s="236" t="s">
        <v>57</v>
      </c>
      <c r="D3" s="248" t="s">
        <v>128</v>
      </c>
      <c r="E3" s="250" t="s">
        <v>129</v>
      </c>
      <c r="F3" s="240" t="s">
        <v>3</v>
      </c>
      <c r="G3" s="238" t="s">
        <v>4</v>
      </c>
      <c r="H3" s="244" t="s">
        <v>3</v>
      </c>
      <c r="I3" s="246" t="s">
        <v>4</v>
      </c>
      <c r="J3" s="244" t="s">
        <v>3</v>
      </c>
      <c r="K3" s="254" t="s">
        <v>4</v>
      </c>
      <c r="L3" s="127"/>
      <c r="M3" s="139">
        <v>1.5</v>
      </c>
      <c r="N3">
        <v>4</v>
      </c>
      <c r="O3">
        <v>7</v>
      </c>
    </row>
    <row r="4" spans="1:15" ht="15.75" thickBot="1" x14ac:dyDescent="0.3">
      <c r="A4" s="233"/>
      <c r="B4" s="235"/>
      <c r="C4" s="237"/>
      <c r="D4" s="249"/>
      <c r="E4" s="251"/>
      <c r="F4" s="241"/>
      <c r="G4" s="239"/>
      <c r="H4" s="245"/>
      <c r="I4" s="247"/>
      <c r="J4" s="245"/>
      <c r="K4" s="255"/>
      <c r="L4" s="127"/>
      <c r="M4" s="128"/>
    </row>
    <row r="5" spans="1:15" ht="20.100000000000001" customHeight="1" x14ac:dyDescent="0.25">
      <c r="A5" s="174" t="s">
        <v>107</v>
      </c>
      <c r="B5" s="89" t="s">
        <v>54</v>
      </c>
      <c r="C5" s="158" t="s">
        <v>153</v>
      </c>
      <c r="D5" s="143"/>
      <c r="E5" s="60"/>
      <c r="F5" s="161">
        <v>97.8</v>
      </c>
      <c r="G5" s="162">
        <v>98.5</v>
      </c>
      <c r="H5" s="161"/>
      <c r="I5" s="162"/>
      <c r="J5" s="180"/>
      <c r="K5" s="158"/>
    </row>
    <row r="6" spans="1:15" ht="20.100000000000001" customHeight="1" x14ac:dyDescent="0.25">
      <c r="A6" s="94" t="s">
        <v>154</v>
      </c>
      <c r="B6" s="5" t="s">
        <v>54</v>
      </c>
      <c r="C6" s="59" t="s">
        <v>153</v>
      </c>
      <c r="D6" s="143"/>
      <c r="E6" s="60"/>
      <c r="F6" s="143">
        <v>101.8</v>
      </c>
      <c r="G6" s="60">
        <v>102.5</v>
      </c>
      <c r="H6" s="143"/>
      <c r="I6" s="60"/>
      <c r="J6" s="143"/>
      <c r="K6" s="59"/>
    </row>
    <row r="7" spans="1:15" ht="20.100000000000001" customHeight="1" x14ac:dyDescent="0.25">
      <c r="A7" s="94" t="s">
        <v>76</v>
      </c>
      <c r="B7" s="5" t="s">
        <v>54</v>
      </c>
      <c r="C7" s="59" t="s">
        <v>153</v>
      </c>
      <c r="D7" s="143"/>
      <c r="E7" s="60"/>
      <c r="F7" s="143">
        <v>104.7</v>
      </c>
      <c r="G7" s="60">
        <v>105.5</v>
      </c>
      <c r="H7" s="143"/>
      <c r="I7" s="60"/>
      <c r="J7" s="53"/>
      <c r="K7" s="59"/>
    </row>
    <row r="8" spans="1:15" ht="20.100000000000001" customHeight="1" x14ac:dyDescent="0.25">
      <c r="A8" s="94"/>
      <c r="B8" s="5"/>
      <c r="C8" s="59"/>
      <c r="D8" s="143"/>
      <c r="E8" s="60"/>
      <c r="F8" s="185">
        <v>302.23</v>
      </c>
      <c r="G8" s="186">
        <f>SUM(G5:G7)</f>
        <v>306.5</v>
      </c>
      <c r="H8" s="143"/>
      <c r="I8" s="60"/>
      <c r="J8" s="53"/>
      <c r="K8" s="59"/>
    </row>
    <row r="9" spans="1:15" ht="20.100000000000001" customHeight="1" x14ac:dyDescent="0.25">
      <c r="A9" s="94" t="s">
        <v>99</v>
      </c>
      <c r="B9" s="5" t="s">
        <v>156</v>
      </c>
      <c r="C9" s="59" t="s">
        <v>158</v>
      </c>
      <c r="D9" s="143"/>
      <c r="E9" s="60"/>
      <c r="F9" s="118">
        <v>90.3</v>
      </c>
      <c r="G9" s="60">
        <v>97</v>
      </c>
      <c r="H9" s="143"/>
      <c r="I9" s="60"/>
      <c r="J9" s="53"/>
      <c r="K9" s="60"/>
    </row>
    <row r="10" spans="1:15" ht="20.100000000000001" customHeight="1" x14ac:dyDescent="0.25">
      <c r="A10" s="94" t="s">
        <v>159</v>
      </c>
      <c r="B10" s="5" t="s">
        <v>156</v>
      </c>
      <c r="C10" s="59" t="s">
        <v>161</v>
      </c>
      <c r="D10" s="143"/>
      <c r="E10" s="60"/>
      <c r="F10" s="118">
        <v>99.6</v>
      </c>
      <c r="G10" s="60">
        <v>103</v>
      </c>
      <c r="H10" s="143"/>
      <c r="I10" s="60"/>
      <c r="J10" s="53"/>
      <c r="K10" s="130"/>
    </row>
    <row r="11" spans="1:15" ht="20.100000000000001" customHeight="1" x14ac:dyDescent="0.25">
      <c r="A11" s="94" t="s">
        <v>93</v>
      </c>
      <c r="B11" s="5" t="s">
        <v>156</v>
      </c>
      <c r="C11" s="59" t="s">
        <v>153</v>
      </c>
      <c r="D11" s="143"/>
      <c r="E11" s="60"/>
      <c r="F11" s="143">
        <v>105.1</v>
      </c>
      <c r="G11" s="60">
        <v>106.5</v>
      </c>
      <c r="H11" s="143"/>
      <c r="I11" s="60"/>
      <c r="J11" s="143"/>
      <c r="K11" s="59"/>
    </row>
    <row r="12" spans="1:15" ht="20.100000000000001" customHeight="1" x14ac:dyDescent="0.25">
      <c r="A12" s="94" t="s">
        <v>160</v>
      </c>
      <c r="B12" s="5" t="s">
        <v>156</v>
      </c>
      <c r="C12" s="59" t="s">
        <v>161</v>
      </c>
      <c r="D12" s="143"/>
      <c r="E12" s="60"/>
      <c r="F12" s="118">
        <v>98.9</v>
      </c>
      <c r="G12" s="60">
        <v>102</v>
      </c>
      <c r="H12" s="143"/>
      <c r="I12" s="60"/>
      <c r="J12" s="53"/>
      <c r="K12" s="59"/>
    </row>
    <row r="13" spans="1:15" ht="20.100000000000001" customHeight="1" x14ac:dyDescent="0.25">
      <c r="A13" s="94" t="s">
        <v>94</v>
      </c>
      <c r="B13" s="5" t="s">
        <v>156</v>
      </c>
      <c r="C13" s="59" t="s">
        <v>153</v>
      </c>
      <c r="D13" s="143"/>
      <c r="E13" s="60"/>
      <c r="F13" s="118">
        <v>102.7</v>
      </c>
      <c r="G13" s="60">
        <v>103.5</v>
      </c>
      <c r="H13" s="143"/>
      <c r="I13" s="60"/>
      <c r="J13" s="53"/>
      <c r="K13" s="59"/>
    </row>
    <row r="14" spans="1:15" ht="20.100000000000001" customHeight="1" x14ac:dyDescent="0.25">
      <c r="A14" s="94"/>
      <c r="B14" s="5"/>
      <c r="C14" s="59"/>
      <c r="D14" s="143"/>
      <c r="E14" s="60"/>
      <c r="F14" s="185">
        <v>306.23</v>
      </c>
      <c r="G14" s="186">
        <f>SUM(G9:G13)</f>
        <v>512</v>
      </c>
      <c r="H14" s="143"/>
      <c r="I14" s="60"/>
      <c r="J14" s="53"/>
      <c r="K14" s="59"/>
    </row>
    <row r="15" spans="1:15" ht="20.100000000000001" customHeight="1" x14ac:dyDescent="0.25">
      <c r="A15" s="94" t="s">
        <v>173</v>
      </c>
      <c r="B15" s="5" t="s">
        <v>169</v>
      </c>
      <c r="C15" s="59" t="s">
        <v>153</v>
      </c>
      <c r="D15" s="143"/>
      <c r="E15" s="60"/>
      <c r="F15" s="53">
        <v>104.9</v>
      </c>
      <c r="G15" s="59">
        <v>105.5</v>
      </c>
      <c r="H15" s="143"/>
      <c r="I15" s="60"/>
      <c r="J15" s="53"/>
      <c r="K15" s="59"/>
    </row>
    <row r="16" spans="1:15" ht="20.100000000000001" customHeight="1" x14ac:dyDescent="0.25">
      <c r="A16" s="94" t="s">
        <v>174</v>
      </c>
      <c r="B16" s="5" t="s">
        <v>169</v>
      </c>
      <c r="C16" s="59" t="s">
        <v>158</v>
      </c>
      <c r="D16" s="143"/>
      <c r="E16" s="60"/>
      <c r="F16" s="53">
        <v>89.4</v>
      </c>
      <c r="G16" s="59">
        <v>96</v>
      </c>
      <c r="H16" s="143"/>
      <c r="I16" s="60"/>
      <c r="J16" s="117"/>
      <c r="K16" s="59"/>
    </row>
    <row r="17" spans="1:11" ht="20.100000000000001" customHeight="1" x14ac:dyDescent="0.25">
      <c r="A17" s="94" t="s">
        <v>103</v>
      </c>
      <c r="B17" s="5" t="s">
        <v>169</v>
      </c>
      <c r="C17" s="59" t="s">
        <v>153</v>
      </c>
      <c r="D17" s="143"/>
      <c r="E17" s="60"/>
      <c r="F17" s="53">
        <v>101.1</v>
      </c>
      <c r="G17" s="59">
        <v>102.5</v>
      </c>
      <c r="H17" s="143"/>
      <c r="I17" s="60"/>
      <c r="J17" s="53"/>
      <c r="K17" s="60"/>
    </row>
    <row r="18" spans="1:11" ht="20.100000000000001" customHeight="1" x14ac:dyDescent="0.25">
      <c r="A18" s="94" t="s">
        <v>74</v>
      </c>
      <c r="B18" s="5" t="s">
        <v>169</v>
      </c>
      <c r="C18" s="59" t="s">
        <v>153</v>
      </c>
      <c r="D18" s="143"/>
      <c r="E18" s="60"/>
      <c r="F18" s="118">
        <v>104.8</v>
      </c>
      <c r="G18" s="60">
        <v>105.5</v>
      </c>
      <c r="H18" s="143"/>
      <c r="I18" s="60"/>
      <c r="J18" s="53"/>
      <c r="K18" s="60"/>
    </row>
    <row r="19" spans="1:11" ht="20.100000000000001" customHeight="1" x14ac:dyDescent="0.25">
      <c r="A19" s="94"/>
      <c r="B19" s="5"/>
      <c r="C19" s="59"/>
      <c r="D19" s="143"/>
      <c r="E19" s="60"/>
      <c r="F19" s="185">
        <v>309.18</v>
      </c>
      <c r="G19" s="186">
        <f>SUM(G15:G18)</f>
        <v>409.5</v>
      </c>
      <c r="H19" s="143"/>
      <c r="I19" s="60"/>
      <c r="J19" s="53"/>
      <c r="K19" s="59"/>
    </row>
    <row r="20" spans="1:11" ht="20.100000000000001" customHeight="1" x14ac:dyDescent="0.25">
      <c r="A20" s="94"/>
      <c r="B20" s="5"/>
      <c r="C20" s="59"/>
      <c r="D20" s="143"/>
      <c r="E20" s="60"/>
      <c r="F20" s="143"/>
      <c r="G20" s="60"/>
      <c r="H20" s="117"/>
      <c r="I20" s="60"/>
      <c r="J20" s="143"/>
      <c r="K20" s="60"/>
    </row>
    <row r="21" spans="1:11" ht="20.100000000000001" customHeight="1" x14ac:dyDescent="0.25">
      <c r="A21" s="94"/>
      <c r="B21" s="5"/>
      <c r="C21" s="59"/>
      <c r="D21" s="143"/>
      <c r="E21" s="60"/>
      <c r="F21" s="143"/>
      <c r="G21" s="60"/>
      <c r="H21" s="143"/>
      <c r="I21" s="60"/>
      <c r="J21" s="53"/>
      <c r="K21" s="59"/>
    </row>
    <row r="22" spans="1:11" ht="20.100000000000001" customHeight="1" x14ac:dyDescent="0.25">
      <c r="A22" s="94"/>
      <c r="B22" s="5"/>
      <c r="C22" s="59"/>
      <c r="D22" s="143"/>
      <c r="E22" s="60"/>
      <c r="F22" s="143"/>
      <c r="G22" s="60"/>
      <c r="H22" s="143"/>
      <c r="I22" s="60"/>
      <c r="J22" s="53"/>
      <c r="K22" s="59"/>
    </row>
    <row r="23" spans="1:11" ht="20.100000000000001" customHeight="1" x14ac:dyDescent="0.25">
      <c r="A23" s="94"/>
      <c r="B23" s="5"/>
      <c r="C23" s="59"/>
      <c r="D23" s="143"/>
      <c r="E23" s="60"/>
      <c r="F23" s="143"/>
      <c r="G23" s="60"/>
      <c r="H23" s="143"/>
      <c r="I23" s="60"/>
      <c r="J23" s="117"/>
      <c r="K23" s="59"/>
    </row>
    <row r="24" spans="1:11" ht="20.100000000000001" customHeight="1" x14ac:dyDescent="0.25">
      <c r="A24" s="94"/>
      <c r="B24" s="5"/>
      <c r="C24" s="59"/>
      <c r="D24" s="143"/>
      <c r="E24" s="60"/>
      <c r="F24" s="143"/>
      <c r="G24" s="60"/>
      <c r="H24" s="143"/>
      <c r="I24" s="60"/>
      <c r="J24" s="53"/>
      <c r="K24" s="59"/>
    </row>
    <row r="25" spans="1:11" ht="20.100000000000001" customHeight="1" x14ac:dyDescent="0.25">
      <c r="A25" s="94"/>
      <c r="B25" s="5"/>
      <c r="C25" s="59"/>
      <c r="D25" s="143"/>
      <c r="E25" s="60"/>
      <c r="F25" s="143"/>
      <c r="G25" s="60"/>
      <c r="H25" s="143"/>
      <c r="I25" s="60"/>
      <c r="J25" s="117"/>
      <c r="K25" s="60"/>
    </row>
    <row r="26" spans="1:11" ht="20.100000000000001" customHeight="1" x14ac:dyDescent="0.25">
      <c r="A26" s="94"/>
      <c r="B26" s="5"/>
      <c r="C26" s="59"/>
      <c r="D26" s="143"/>
      <c r="E26" s="60"/>
      <c r="F26" s="143"/>
      <c r="G26" s="60"/>
      <c r="H26" s="143"/>
      <c r="I26" s="60"/>
      <c r="J26" s="53"/>
      <c r="K26" s="60"/>
    </row>
    <row r="27" spans="1:11" ht="20.100000000000001" customHeight="1" x14ac:dyDescent="0.25">
      <c r="A27" s="94"/>
      <c r="B27" s="5"/>
      <c r="C27" s="59"/>
      <c r="D27" s="143"/>
      <c r="E27" s="60"/>
      <c r="F27" s="143"/>
      <c r="G27" s="60"/>
      <c r="H27" s="143"/>
      <c r="I27" s="60"/>
      <c r="J27" s="117"/>
      <c r="K27" s="59"/>
    </row>
    <row r="28" spans="1:11" ht="20.100000000000001" customHeight="1" x14ac:dyDescent="0.25">
      <c r="A28" s="94"/>
      <c r="B28" s="5"/>
      <c r="C28" s="59"/>
      <c r="D28" s="143"/>
      <c r="E28" s="60"/>
      <c r="F28" s="143"/>
      <c r="G28" s="60"/>
      <c r="H28" s="143"/>
      <c r="I28" s="60"/>
      <c r="J28" s="53"/>
      <c r="K28" s="130"/>
    </row>
    <row r="29" spans="1:11" ht="20.100000000000001" customHeight="1" x14ac:dyDescent="0.25">
      <c r="A29" s="94"/>
      <c r="B29" s="5"/>
      <c r="C29" s="59"/>
      <c r="D29" s="143"/>
      <c r="E29" s="60"/>
      <c r="F29" s="143"/>
      <c r="G29" s="60"/>
      <c r="H29" s="117"/>
      <c r="I29" s="60"/>
      <c r="J29" s="53"/>
      <c r="K29" s="59"/>
    </row>
    <row r="30" spans="1:11" ht="20.100000000000001" customHeight="1" x14ac:dyDescent="0.25">
      <c r="A30" s="94"/>
      <c r="B30" s="5"/>
      <c r="C30" s="59"/>
      <c r="D30" s="143"/>
      <c r="E30" s="60"/>
      <c r="F30" s="143"/>
      <c r="G30" s="60"/>
      <c r="H30" s="143"/>
      <c r="I30" s="60"/>
      <c r="J30" s="143"/>
      <c r="K30" s="59"/>
    </row>
    <row r="31" spans="1:11" ht="20.100000000000001" customHeight="1" x14ac:dyDescent="0.25">
      <c r="A31" s="94"/>
      <c r="B31" s="5"/>
      <c r="C31" s="59"/>
      <c r="D31" s="143"/>
      <c r="E31" s="60"/>
      <c r="F31" s="143"/>
      <c r="G31" s="60"/>
      <c r="H31" s="143"/>
      <c r="I31" s="60"/>
      <c r="J31" s="53"/>
      <c r="K31" s="59"/>
    </row>
    <row r="32" spans="1:11" ht="20.100000000000001" customHeight="1" x14ac:dyDescent="0.25">
      <c r="A32" s="94"/>
      <c r="B32" s="5"/>
      <c r="C32" s="59"/>
      <c r="D32" s="143"/>
      <c r="E32" s="60"/>
      <c r="F32" s="143"/>
      <c r="G32" s="60"/>
      <c r="H32" s="117"/>
      <c r="I32" s="60"/>
      <c r="J32" s="143"/>
      <c r="K32" s="60"/>
    </row>
    <row r="33" spans="1:11" ht="20.100000000000001" customHeight="1" x14ac:dyDescent="0.25">
      <c r="A33" s="94"/>
      <c r="B33" s="5"/>
      <c r="C33" s="59"/>
      <c r="D33" s="143"/>
      <c r="E33" s="60"/>
      <c r="F33" s="143"/>
      <c r="G33" s="60"/>
      <c r="H33" s="117"/>
      <c r="I33" s="60"/>
      <c r="J33" s="117"/>
      <c r="K33" s="59"/>
    </row>
    <row r="34" spans="1:11" ht="20.100000000000001" customHeight="1" x14ac:dyDescent="0.25">
      <c r="A34" s="121"/>
      <c r="B34" s="87"/>
      <c r="C34" s="122"/>
      <c r="D34" s="143"/>
      <c r="E34" s="60"/>
      <c r="F34" s="144"/>
      <c r="G34" s="125"/>
      <c r="H34" s="126"/>
      <c r="I34" s="125"/>
      <c r="J34" s="126"/>
      <c r="K34" s="60"/>
    </row>
    <row r="35" spans="1:11" ht="20.100000000000001" customHeight="1" x14ac:dyDescent="0.25">
      <c r="A35" s="94"/>
      <c r="B35" s="5"/>
      <c r="C35" s="59"/>
      <c r="D35" s="143"/>
      <c r="E35" s="60"/>
      <c r="F35" s="143"/>
      <c r="G35" s="60"/>
      <c r="H35" s="117"/>
      <c r="I35" s="60"/>
      <c r="J35" s="53"/>
      <c r="K35" s="59"/>
    </row>
    <row r="36" spans="1:11" ht="20.100000000000001" customHeight="1" x14ac:dyDescent="0.25">
      <c r="A36" s="94"/>
      <c r="B36" s="5"/>
      <c r="C36" s="59"/>
      <c r="D36" s="143"/>
      <c r="E36" s="60"/>
      <c r="F36" s="143"/>
      <c r="G36" s="60"/>
      <c r="H36" s="117"/>
      <c r="I36" s="60"/>
      <c r="J36" s="53"/>
      <c r="K36" s="59"/>
    </row>
    <row r="37" spans="1:11" ht="20.100000000000001" customHeight="1" x14ac:dyDescent="0.25">
      <c r="A37" s="94"/>
      <c r="B37" s="5"/>
      <c r="C37" s="59"/>
      <c r="D37" s="143"/>
      <c r="E37" s="60"/>
      <c r="F37" s="143"/>
      <c r="G37" s="60"/>
      <c r="H37" s="117"/>
      <c r="I37" s="60"/>
      <c r="J37" s="117"/>
      <c r="K37" s="60"/>
    </row>
    <row r="38" spans="1:11" ht="20.100000000000001" customHeight="1" x14ac:dyDescent="0.25">
      <c r="A38" s="94"/>
      <c r="B38" s="5"/>
      <c r="C38" s="59"/>
      <c r="D38" s="143">
        <f t="shared" ref="D38:D40" si="0">F38+H38+J38</f>
        <v>0</v>
      </c>
      <c r="E38" s="60">
        <f t="shared" ref="E38:E40" si="1">G38+I38+K38</f>
        <v>0</v>
      </c>
      <c r="F38" s="143"/>
      <c r="G38" s="60"/>
      <c r="H38" s="117"/>
      <c r="I38" s="60"/>
      <c r="J38" s="117"/>
      <c r="K38" s="60"/>
    </row>
    <row r="39" spans="1:11" ht="20.100000000000001" customHeight="1" x14ac:dyDescent="0.25">
      <c r="A39" s="94"/>
      <c r="B39" s="5"/>
      <c r="C39" s="59"/>
      <c r="D39" s="143">
        <f t="shared" si="0"/>
        <v>0</v>
      </c>
      <c r="E39" s="60">
        <f t="shared" si="1"/>
        <v>0</v>
      </c>
      <c r="F39" s="143"/>
      <c r="G39" s="60"/>
      <c r="H39" s="117"/>
      <c r="I39" s="60"/>
      <c r="J39" s="117"/>
      <c r="K39" s="60"/>
    </row>
    <row r="40" spans="1:11" ht="20.100000000000001" customHeight="1" thickBot="1" x14ac:dyDescent="0.3">
      <c r="A40" s="96"/>
      <c r="B40" s="56"/>
      <c r="C40" s="57"/>
      <c r="D40" s="143">
        <f t="shared" si="0"/>
        <v>0</v>
      </c>
      <c r="E40" s="60">
        <f t="shared" si="1"/>
        <v>0</v>
      </c>
      <c r="F40" s="146"/>
      <c r="G40" s="133"/>
      <c r="H40" s="132"/>
      <c r="I40" s="133"/>
      <c r="J40" s="132"/>
      <c r="K40" s="133"/>
    </row>
    <row r="41" spans="1:11" ht="24.95" customHeight="1" x14ac:dyDescent="0.25">
      <c r="A41"/>
      <c r="B41" s="1"/>
      <c r="F41" s="112"/>
      <c r="G41" s="113"/>
    </row>
    <row r="42" spans="1:11" ht="24.95" customHeight="1" x14ac:dyDescent="0.25">
      <c r="A42"/>
      <c r="B42" s="1"/>
      <c r="F42" s="112"/>
      <c r="G42" s="113"/>
    </row>
    <row r="43" spans="1:11" ht="24.95" customHeight="1" x14ac:dyDescent="0.25">
      <c r="A43"/>
      <c r="B43" s="1"/>
      <c r="F43" s="112"/>
      <c r="G43" s="113"/>
    </row>
    <row r="44" spans="1:11" ht="24.95" customHeight="1" x14ac:dyDescent="0.25">
      <c r="A44"/>
      <c r="B44" s="1"/>
      <c r="F44" s="112"/>
      <c r="G44" s="113"/>
    </row>
    <row r="45" spans="1:11" ht="24.95" customHeight="1" x14ac:dyDescent="0.25">
      <c r="A45"/>
      <c r="B45" s="1"/>
      <c r="F45" s="112"/>
      <c r="G45" s="113"/>
    </row>
    <row r="46" spans="1:11" ht="24.95" customHeight="1" x14ac:dyDescent="0.25">
      <c r="A46"/>
      <c r="B46" s="1"/>
      <c r="F46" s="112"/>
      <c r="G46" s="113"/>
    </row>
    <row r="47" spans="1:11" ht="24.95" customHeight="1" x14ac:dyDescent="0.25">
      <c r="A47"/>
      <c r="B47" s="1"/>
      <c r="F47" s="112"/>
      <c r="G47" s="113"/>
    </row>
    <row r="48" spans="1:11" ht="24.95" customHeight="1" x14ac:dyDescent="0.25">
      <c r="A48"/>
      <c r="B48" s="1"/>
      <c r="F48" s="112"/>
      <c r="G48" s="113"/>
    </row>
    <row r="49" spans="6:6" ht="24.95" customHeight="1" x14ac:dyDescent="0.25">
      <c r="F49" s="112"/>
    </row>
    <row r="50" spans="6:6" ht="24.95" customHeight="1" x14ac:dyDescent="0.25">
      <c r="F50" s="112"/>
    </row>
    <row r="51" spans="6:6" ht="24.95" customHeight="1" x14ac:dyDescent="0.25">
      <c r="F51" s="112"/>
    </row>
    <row r="52" spans="6:6" ht="24.95" customHeight="1" x14ac:dyDescent="0.25">
      <c r="F52" s="112"/>
    </row>
    <row r="53" spans="6:6" ht="24.95" customHeight="1" x14ac:dyDescent="0.25">
      <c r="F53" s="112"/>
    </row>
    <row r="54" spans="6:6" ht="24.95" customHeight="1" x14ac:dyDescent="0.25">
      <c r="F54" s="112"/>
    </row>
    <row r="55" spans="6:6" ht="24.95" customHeight="1" x14ac:dyDescent="0.25">
      <c r="F55" s="112"/>
    </row>
    <row r="56" spans="6:6" ht="24.95" customHeight="1" x14ac:dyDescent="0.25">
      <c r="F56" s="112"/>
    </row>
    <row r="57" spans="6:6" ht="24.95" customHeight="1" x14ac:dyDescent="0.25">
      <c r="F57" s="112"/>
    </row>
    <row r="58" spans="6:6" ht="24.95" customHeight="1" x14ac:dyDescent="0.25">
      <c r="F58" s="112"/>
    </row>
    <row r="59" spans="6:6" ht="24.95" customHeight="1" x14ac:dyDescent="0.25">
      <c r="F59" s="112"/>
    </row>
    <row r="60" spans="6:6" ht="24.95" customHeight="1" x14ac:dyDescent="0.25">
      <c r="F60" s="112"/>
    </row>
    <row r="61" spans="6:6" ht="24.95" customHeight="1" x14ac:dyDescent="0.25">
      <c r="F61" s="112"/>
    </row>
    <row r="62" spans="6:6" ht="24.95" customHeight="1" x14ac:dyDescent="0.25">
      <c r="F62" s="112"/>
    </row>
    <row r="63" spans="6:6" ht="24.95" customHeight="1" x14ac:dyDescent="0.25">
      <c r="F63" s="112"/>
    </row>
    <row r="64" spans="6:6" ht="24.95" customHeight="1" x14ac:dyDescent="0.25">
      <c r="F64" s="112"/>
    </row>
    <row r="65" spans="6:6" ht="24.95" customHeight="1" x14ac:dyDescent="0.25">
      <c r="F65" s="112"/>
    </row>
    <row r="66" spans="6:6" ht="24.95" customHeight="1" x14ac:dyDescent="0.25">
      <c r="F66" s="112"/>
    </row>
    <row r="67" spans="6:6" ht="24.95" customHeight="1" x14ac:dyDescent="0.25">
      <c r="F67" s="112"/>
    </row>
    <row r="68" spans="6:6" ht="24.95" customHeight="1" x14ac:dyDescent="0.25">
      <c r="F68" s="112"/>
    </row>
    <row r="69" spans="6:6" ht="24.95" customHeight="1" x14ac:dyDescent="0.25">
      <c r="F69" s="112"/>
    </row>
    <row r="70" spans="6:6" ht="24.95" customHeight="1" x14ac:dyDescent="0.25">
      <c r="F70" s="112"/>
    </row>
    <row r="71" spans="6:6" ht="24.95" customHeight="1" x14ac:dyDescent="0.25">
      <c r="F71" s="112"/>
    </row>
    <row r="72" spans="6:6" ht="24.95" customHeight="1" x14ac:dyDescent="0.25">
      <c r="F72" s="112"/>
    </row>
    <row r="73" spans="6:6" ht="24.95" customHeight="1" x14ac:dyDescent="0.25">
      <c r="F73" s="112"/>
    </row>
    <row r="74" spans="6:6" ht="24.95" customHeight="1" x14ac:dyDescent="0.25">
      <c r="F74" s="112"/>
    </row>
    <row r="75" spans="6:6" ht="24.95" customHeight="1" x14ac:dyDescent="0.25">
      <c r="F75" s="112"/>
    </row>
    <row r="76" spans="6:6" ht="24.95" customHeight="1" x14ac:dyDescent="0.25">
      <c r="F76" s="112"/>
    </row>
    <row r="77" spans="6:6" ht="24.95" customHeight="1" x14ac:dyDescent="0.25">
      <c r="F77" s="112"/>
    </row>
    <row r="78" spans="6:6" ht="24.95" customHeight="1" x14ac:dyDescent="0.25">
      <c r="F78" s="112"/>
    </row>
    <row r="79" spans="6:6" ht="24.95" customHeight="1" x14ac:dyDescent="0.25">
      <c r="F79" s="112"/>
    </row>
    <row r="80" spans="6:6" ht="24.95" customHeight="1" x14ac:dyDescent="0.25">
      <c r="F80" s="112"/>
    </row>
    <row r="81" spans="6:6" ht="24.95" customHeight="1" x14ac:dyDescent="0.25">
      <c r="F81" s="112"/>
    </row>
    <row r="82" spans="6:6" ht="24.95" customHeight="1" x14ac:dyDescent="0.25">
      <c r="F82" s="112"/>
    </row>
    <row r="83" spans="6:6" ht="24.95" customHeight="1" x14ac:dyDescent="0.25">
      <c r="F83" s="112"/>
    </row>
    <row r="84" spans="6:6" ht="24.95" customHeight="1" x14ac:dyDescent="0.25">
      <c r="F84" s="112"/>
    </row>
    <row r="85" spans="6:6" ht="24.95" customHeight="1" x14ac:dyDescent="0.25">
      <c r="F85" s="112"/>
    </row>
    <row r="86" spans="6:6" ht="24.95" customHeight="1" x14ac:dyDescent="0.25">
      <c r="F86" s="112"/>
    </row>
    <row r="87" spans="6:6" ht="24.95" customHeight="1" x14ac:dyDescent="0.25">
      <c r="F87" s="112"/>
    </row>
    <row r="88" spans="6:6" ht="24.95" customHeight="1" x14ac:dyDescent="0.25">
      <c r="F88" s="112"/>
    </row>
    <row r="89" spans="6:6" ht="24.95" customHeight="1" x14ac:dyDescent="0.25">
      <c r="F89" s="112"/>
    </row>
    <row r="90" spans="6:6" ht="24.95" customHeight="1" x14ac:dyDescent="0.25">
      <c r="F90" s="112"/>
    </row>
    <row r="91" spans="6:6" ht="24.95" customHeight="1" x14ac:dyDescent="0.25">
      <c r="F91" s="112"/>
    </row>
    <row r="92" spans="6:6" ht="24.95" customHeight="1" x14ac:dyDescent="0.25">
      <c r="F92" s="112"/>
    </row>
    <row r="93" spans="6:6" ht="24.95" customHeight="1" x14ac:dyDescent="0.25">
      <c r="F93" s="112"/>
    </row>
    <row r="94" spans="6:6" ht="24.95" customHeight="1" x14ac:dyDescent="0.25">
      <c r="F94" s="112"/>
    </row>
    <row r="95" spans="6:6" ht="24.95" customHeight="1" x14ac:dyDescent="0.25">
      <c r="F95" s="112"/>
    </row>
    <row r="96" spans="6:6" ht="24.95" customHeight="1" x14ac:dyDescent="0.25">
      <c r="F96" s="112"/>
    </row>
    <row r="97" spans="6:6" ht="24.95" customHeight="1" x14ac:dyDescent="0.25">
      <c r="F97" s="112"/>
    </row>
    <row r="98" spans="6:6" ht="24.95" customHeight="1" x14ac:dyDescent="0.25">
      <c r="F98" s="112"/>
    </row>
    <row r="99" spans="6:6" ht="24.95" customHeight="1" x14ac:dyDescent="0.25">
      <c r="F99" s="112"/>
    </row>
    <row r="100" spans="6:6" ht="24.95" customHeight="1" x14ac:dyDescent="0.25">
      <c r="F100" s="112"/>
    </row>
    <row r="101" spans="6:6" ht="24.95" customHeight="1" x14ac:dyDescent="0.25">
      <c r="F101" s="112"/>
    </row>
    <row r="102" spans="6:6" ht="24.95" customHeight="1" x14ac:dyDescent="0.25">
      <c r="F102" s="112"/>
    </row>
    <row r="103" spans="6:6" ht="24.95" customHeight="1" x14ac:dyDescent="0.25">
      <c r="F103" s="112"/>
    </row>
    <row r="104" spans="6:6" ht="24.95" customHeight="1" x14ac:dyDescent="0.25">
      <c r="F104" s="112"/>
    </row>
    <row r="105" spans="6:6" ht="24.95" customHeight="1" x14ac:dyDescent="0.25">
      <c r="F105" s="112"/>
    </row>
    <row r="106" spans="6:6" ht="24.95" customHeight="1" x14ac:dyDescent="0.25">
      <c r="F106" s="112"/>
    </row>
    <row r="107" spans="6:6" ht="24.95" customHeight="1" x14ac:dyDescent="0.25">
      <c r="F107" s="112"/>
    </row>
    <row r="108" spans="6:6" ht="24.95" customHeight="1" x14ac:dyDescent="0.25">
      <c r="F108" s="112"/>
    </row>
    <row r="109" spans="6:6" ht="24.95" customHeight="1" x14ac:dyDescent="0.25">
      <c r="F109" s="112"/>
    </row>
    <row r="110" spans="6:6" ht="24.95" customHeight="1" x14ac:dyDescent="0.25">
      <c r="F110" s="112"/>
    </row>
    <row r="111" spans="6:6" ht="24.95" customHeight="1" x14ac:dyDescent="0.25">
      <c r="F111" s="112"/>
    </row>
    <row r="112" spans="6:6" ht="24.95" customHeight="1" x14ac:dyDescent="0.25">
      <c r="F112" s="112"/>
    </row>
    <row r="113" spans="6:6" ht="24.95" customHeight="1" x14ac:dyDescent="0.25">
      <c r="F113" s="112"/>
    </row>
    <row r="114" spans="6:6" ht="24.95" customHeight="1" x14ac:dyDescent="0.25">
      <c r="F114" s="112"/>
    </row>
    <row r="115" spans="6:6" ht="24.95" customHeight="1" x14ac:dyDescent="0.25">
      <c r="F115" s="112"/>
    </row>
    <row r="116" spans="6:6" ht="24.95" customHeight="1" x14ac:dyDescent="0.25">
      <c r="F116" s="112"/>
    </row>
    <row r="117" spans="6:6" ht="24.95" customHeight="1" x14ac:dyDescent="0.25">
      <c r="F117" s="112"/>
    </row>
    <row r="118" spans="6:6" ht="24.95" customHeight="1" x14ac:dyDescent="0.25">
      <c r="F118" s="112"/>
    </row>
    <row r="119" spans="6:6" ht="24.95" customHeight="1" x14ac:dyDescent="0.25">
      <c r="F119" s="112"/>
    </row>
    <row r="120" spans="6:6" ht="24.95" customHeight="1" x14ac:dyDescent="0.25">
      <c r="F120" s="112"/>
    </row>
    <row r="121" spans="6:6" ht="24.95" customHeight="1" x14ac:dyDescent="0.25">
      <c r="F121" s="112"/>
    </row>
    <row r="122" spans="6:6" ht="24.95" customHeight="1" x14ac:dyDescent="0.25">
      <c r="F122" s="112"/>
    </row>
    <row r="123" spans="6:6" ht="24.95" customHeight="1" x14ac:dyDescent="0.25">
      <c r="F123" s="112"/>
    </row>
    <row r="124" spans="6:6" ht="24.95" customHeight="1" x14ac:dyDescent="0.25">
      <c r="F124" s="112"/>
    </row>
    <row r="125" spans="6:6" ht="24.95" customHeight="1" x14ac:dyDescent="0.25">
      <c r="F125" s="112"/>
    </row>
    <row r="126" spans="6:6" ht="24.95" customHeight="1" x14ac:dyDescent="0.25">
      <c r="F126" s="112"/>
    </row>
    <row r="127" spans="6:6" ht="24.95" customHeight="1" x14ac:dyDescent="0.25">
      <c r="F127" s="112"/>
    </row>
    <row r="128" spans="6:6" ht="24.95" customHeight="1" x14ac:dyDescent="0.25">
      <c r="F128" s="112"/>
    </row>
    <row r="129" spans="6:6" ht="24.95" customHeight="1" x14ac:dyDescent="0.25">
      <c r="F129" s="112"/>
    </row>
    <row r="130" spans="6:6" ht="24.95" customHeight="1" x14ac:dyDescent="0.25">
      <c r="F130" s="112"/>
    </row>
    <row r="131" spans="6:6" ht="24.95" customHeight="1" x14ac:dyDescent="0.25">
      <c r="F131" s="112"/>
    </row>
    <row r="132" spans="6:6" ht="24.95" customHeight="1" x14ac:dyDescent="0.25">
      <c r="F132" s="112"/>
    </row>
    <row r="133" spans="6:6" ht="24.95" customHeight="1" x14ac:dyDescent="0.25">
      <c r="F133" s="112"/>
    </row>
    <row r="134" spans="6:6" ht="24.95" customHeight="1" x14ac:dyDescent="0.25">
      <c r="F134" s="112"/>
    </row>
    <row r="135" spans="6:6" ht="24.95" customHeight="1" x14ac:dyDescent="0.25">
      <c r="F135" s="112"/>
    </row>
    <row r="136" spans="6:6" ht="24.95" customHeight="1" x14ac:dyDescent="0.25">
      <c r="F136" s="112"/>
    </row>
    <row r="137" spans="6:6" ht="24.95" customHeight="1" x14ac:dyDescent="0.25">
      <c r="F137" s="112"/>
    </row>
    <row r="138" spans="6:6" ht="24.95" customHeight="1" x14ac:dyDescent="0.25">
      <c r="F138" s="112"/>
    </row>
    <row r="139" spans="6:6" ht="24.95" customHeight="1" x14ac:dyDescent="0.25">
      <c r="F139" s="112"/>
    </row>
    <row r="140" spans="6:6" ht="24.95" customHeight="1" x14ac:dyDescent="0.25">
      <c r="F140" s="112"/>
    </row>
    <row r="141" spans="6:6" ht="24.95" customHeight="1" x14ac:dyDescent="0.25">
      <c r="F141" s="112"/>
    </row>
    <row r="142" spans="6:6" ht="24.95" customHeight="1" x14ac:dyDescent="0.25">
      <c r="F142" s="112"/>
    </row>
    <row r="143" spans="6:6" ht="24.95" customHeight="1" x14ac:dyDescent="0.25">
      <c r="F143" s="112"/>
    </row>
    <row r="144" spans="6:6" ht="24.95" customHeight="1" x14ac:dyDescent="0.25">
      <c r="F144" s="112"/>
    </row>
    <row r="145" spans="6:6" ht="24.95" customHeight="1" x14ac:dyDescent="0.25">
      <c r="F145" s="112"/>
    </row>
    <row r="146" spans="6:6" ht="24.95" customHeight="1" x14ac:dyDescent="0.25">
      <c r="F146" s="112"/>
    </row>
    <row r="147" spans="6:6" ht="24.95" customHeight="1" x14ac:dyDescent="0.25">
      <c r="F147" s="112"/>
    </row>
    <row r="148" spans="6:6" ht="24.95" customHeight="1" x14ac:dyDescent="0.25">
      <c r="F148" s="112"/>
    </row>
    <row r="149" spans="6:6" ht="24.95" customHeight="1" x14ac:dyDescent="0.25">
      <c r="F149" s="112"/>
    </row>
    <row r="150" spans="6:6" ht="24.95" customHeight="1" x14ac:dyDescent="0.25">
      <c r="F150" s="112"/>
    </row>
    <row r="151" spans="6:6" ht="24.95" customHeight="1" x14ac:dyDescent="0.25">
      <c r="F151" s="112"/>
    </row>
    <row r="152" spans="6:6" ht="24.95" customHeight="1" x14ac:dyDescent="0.25">
      <c r="F152" s="112"/>
    </row>
    <row r="153" spans="6:6" ht="24.95" customHeight="1" x14ac:dyDescent="0.25">
      <c r="F153" s="112"/>
    </row>
    <row r="154" spans="6:6" ht="24.95" customHeight="1" x14ac:dyDescent="0.25">
      <c r="F154" s="112"/>
    </row>
    <row r="155" spans="6:6" ht="24.95" customHeight="1" x14ac:dyDescent="0.25">
      <c r="F155" s="112"/>
    </row>
    <row r="156" spans="6:6" ht="24.95" customHeight="1" x14ac:dyDescent="0.25">
      <c r="F156" s="112"/>
    </row>
    <row r="157" spans="6:6" ht="24.95" customHeight="1" x14ac:dyDescent="0.25">
      <c r="F157" s="112"/>
    </row>
    <row r="158" spans="6:6" ht="24.95" customHeight="1" x14ac:dyDescent="0.25">
      <c r="F158" s="112"/>
    </row>
    <row r="159" spans="6:6" ht="24.95" customHeight="1" x14ac:dyDescent="0.25">
      <c r="F159" s="112"/>
    </row>
    <row r="160" spans="6:6" ht="24.95" customHeight="1" x14ac:dyDescent="0.25">
      <c r="F160" s="112"/>
    </row>
    <row r="161" spans="6:6" ht="24.95" customHeight="1" x14ac:dyDescent="0.25">
      <c r="F161" s="112"/>
    </row>
    <row r="162" spans="6:6" ht="24.95" customHeight="1" x14ac:dyDescent="0.25">
      <c r="F162" s="112"/>
    </row>
    <row r="163" spans="6:6" ht="24.95" customHeight="1" x14ac:dyDescent="0.25">
      <c r="F163" s="112"/>
    </row>
    <row r="164" spans="6:6" ht="24.95" customHeight="1" x14ac:dyDescent="0.25">
      <c r="F164" s="112"/>
    </row>
    <row r="165" spans="6:6" ht="24.95" customHeight="1" x14ac:dyDescent="0.25">
      <c r="F165" s="112"/>
    </row>
    <row r="166" spans="6:6" ht="24.95" customHeight="1" x14ac:dyDescent="0.25">
      <c r="F166" s="112"/>
    </row>
    <row r="167" spans="6:6" ht="24.95" customHeight="1" x14ac:dyDescent="0.25">
      <c r="F167" s="112"/>
    </row>
    <row r="168" spans="6:6" ht="24.95" customHeight="1" x14ac:dyDescent="0.25">
      <c r="F168" s="112"/>
    </row>
    <row r="169" spans="6:6" ht="24.95" customHeight="1" x14ac:dyDescent="0.25">
      <c r="F169" s="112"/>
    </row>
    <row r="170" spans="6:6" ht="24.95" customHeight="1" x14ac:dyDescent="0.25">
      <c r="F170" s="112"/>
    </row>
    <row r="171" spans="6:6" ht="24.95" customHeight="1" x14ac:dyDescent="0.25">
      <c r="F171" s="112"/>
    </row>
    <row r="172" spans="6:6" ht="24.95" customHeight="1" x14ac:dyDescent="0.25">
      <c r="F172" s="112"/>
    </row>
    <row r="173" spans="6:6" ht="24.95" customHeight="1" x14ac:dyDescent="0.25">
      <c r="F173" s="112"/>
    </row>
    <row r="174" spans="6:6" ht="24.95" customHeight="1" x14ac:dyDescent="0.25">
      <c r="F174" s="112"/>
    </row>
    <row r="175" spans="6:6" ht="24.95" customHeight="1" x14ac:dyDescent="0.25">
      <c r="F175" s="112"/>
    </row>
    <row r="176" spans="6:6" ht="24.95" customHeight="1" x14ac:dyDescent="0.25">
      <c r="F176" s="112"/>
    </row>
    <row r="177" spans="6:6" ht="24.95" customHeight="1" x14ac:dyDescent="0.25">
      <c r="F177" s="112"/>
    </row>
    <row r="178" spans="6:6" ht="24.95" customHeight="1" x14ac:dyDescent="0.25">
      <c r="F178" s="112"/>
    </row>
    <row r="179" spans="6:6" ht="24.95" customHeight="1" x14ac:dyDescent="0.25">
      <c r="F179" s="112"/>
    </row>
    <row r="180" spans="6:6" ht="24.95" customHeight="1" x14ac:dyDescent="0.25">
      <c r="F180" s="112"/>
    </row>
    <row r="181" spans="6:6" ht="24.95" customHeight="1" x14ac:dyDescent="0.25">
      <c r="F181" s="112"/>
    </row>
    <row r="182" spans="6:6" ht="24.95" customHeight="1" x14ac:dyDescent="0.25">
      <c r="F182" s="112"/>
    </row>
    <row r="183" spans="6:6" ht="24.95" customHeight="1" x14ac:dyDescent="0.25">
      <c r="F183" s="112"/>
    </row>
    <row r="184" spans="6:6" ht="24.95" customHeight="1" x14ac:dyDescent="0.25">
      <c r="F184" s="112"/>
    </row>
    <row r="185" spans="6:6" ht="24.95" customHeight="1" x14ac:dyDescent="0.25">
      <c r="F185" s="112"/>
    </row>
    <row r="186" spans="6:6" ht="24.95" customHeight="1" x14ac:dyDescent="0.25">
      <c r="F186" s="112"/>
    </row>
    <row r="187" spans="6:6" ht="24.95" customHeight="1" x14ac:dyDescent="0.25">
      <c r="F187" s="112"/>
    </row>
    <row r="188" spans="6:6" ht="24.95" customHeight="1" x14ac:dyDescent="0.25">
      <c r="F188" s="112"/>
    </row>
    <row r="189" spans="6:6" ht="24.95" customHeight="1" x14ac:dyDescent="0.25">
      <c r="F189" s="112"/>
    </row>
    <row r="190" spans="6:6" x14ac:dyDescent="0.25">
      <c r="F190" s="112"/>
    </row>
    <row r="191" spans="6:6" x14ac:dyDescent="0.25">
      <c r="F191" s="112"/>
    </row>
    <row r="192" spans="6:6" x14ac:dyDescent="0.25">
      <c r="F192" s="112"/>
    </row>
    <row r="193" spans="6:6" x14ac:dyDescent="0.25">
      <c r="F193" s="112"/>
    </row>
    <row r="194" spans="6:6" x14ac:dyDescent="0.25">
      <c r="F194" s="112"/>
    </row>
    <row r="195" spans="6:6" x14ac:dyDescent="0.25">
      <c r="F195" s="112"/>
    </row>
    <row r="196" spans="6:6" x14ac:dyDescent="0.25">
      <c r="F196" s="112"/>
    </row>
    <row r="197" spans="6:6" x14ac:dyDescent="0.25">
      <c r="F197" s="112"/>
    </row>
    <row r="198" spans="6:6" x14ac:dyDescent="0.25">
      <c r="F198" s="112"/>
    </row>
  </sheetData>
  <sortState xmlns:xlrd2="http://schemas.microsoft.com/office/spreadsheetml/2017/richdata2" ref="A8:K32">
    <sortCondition ref="B8:B32"/>
    <sortCondition descending="1" ref="D8:D32"/>
    <sortCondition ref="A8:A32"/>
  </sortState>
  <mergeCells count="15">
    <mergeCell ref="J2:K2"/>
    <mergeCell ref="J3:J4"/>
    <mergeCell ref="K3:K4"/>
    <mergeCell ref="F2:G2"/>
    <mergeCell ref="H2:I2"/>
    <mergeCell ref="D2:E2"/>
    <mergeCell ref="H3:H4"/>
    <mergeCell ref="I3:I4"/>
    <mergeCell ref="D3:D4"/>
    <mergeCell ref="E3:E4"/>
    <mergeCell ref="A3:A4"/>
    <mergeCell ref="B3:B4"/>
    <mergeCell ref="C3:C4"/>
    <mergeCell ref="G3:G4"/>
    <mergeCell ref="F3:F4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2C0E-D748-48FC-B3B9-D37C21831390}">
  <dimension ref="A1:I47"/>
  <sheetViews>
    <sheetView workbookViewId="0">
      <selection activeCell="J19" sqref="J19"/>
    </sheetView>
  </sheetViews>
  <sheetFormatPr defaultRowHeight="15" x14ac:dyDescent="0.25"/>
  <cols>
    <col min="1" max="1" width="30.7109375" style="1" customWidth="1"/>
    <col min="2" max="2" width="10.7109375" customWidth="1"/>
    <col min="3" max="7" width="10.7109375" style="1" customWidth="1"/>
    <col min="8" max="8" width="9.5703125" bestFit="1" customWidth="1"/>
  </cols>
  <sheetData>
    <row r="1" spans="1:9" ht="30" customHeight="1" x14ac:dyDescent="0.25">
      <c r="A1" s="9" t="s">
        <v>51</v>
      </c>
      <c r="B1" s="9"/>
      <c r="C1" s="2"/>
      <c r="E1" s="2"/>
      <c r="F1" s="2"/>
      <c r="G1" s="2"/>
      <c r="H1" s="2"/>
      <c r="I1" s="2"/>
    </row>
    <row r="3" spans="1:9" x14ac:dyDescent="0.25">
      <c r="A3" s="258" t="s">
        <v>0</v>
      </c>
      <c r="B3" s="258" t="s">
        <v>1</v>
      </c>
      <c r="C3" s="260" t="s">
        <v>57</v>
      </c>
      <c r="D3" s="259" t="s">
        <v>3</v>
      </c>
      <c r="E3" s="259" t="s">
        <v>5</v>
      </c>
      <c r="F3" s="256" t="s">
        <v>4</v>
      </c>
      <c r="G3"/>
    </row>
    <row r="4" spans="1:9" ht="15.75" thickBot="1" x14ac:dyDescent="0.3">
      <c r="A4" s="259"/>
      <c r="B4" s="259"/>
      <c r="C4" s="261"/>
      <c r="D4" s="262"/>
      <c r="E4" s="262"/>
      <c r="F4" s="257"/>
      <c r="G4"/>
    </row>
    <row r="5" spans="1:9" ht="20.100000000000001" customHeight="1" x14ac:dyDescent="0.25">
      <c r="A5" s="90" t="s">
        <v>93</v>
      </c>
      <c r="B5" s="91" t="s">
        <v>55</v>
      </c>
      <c r="C5" s="91">
        <v>1.5</v>
      </c>
      <c r="D5" s="91">
        <v>98</v>
      </c>
      <c r="E5" s="91">
        <v>7</v>
      </c>
      <c r="F5" s="91">
        <f>D5+C5</f>
        <v>99.5</v>
      </c>
      <c r="G5" s="92"/>
      <c r="H5" s="93"/>
    </row>
    <row r="6" spans="1:9" ht="20.100000000000001" customHeight="1" x14ac:dyDescent="0.25">
      <c r="A6" s="94" t="s">
        <v>94</v>
      </c>
      <c r="B6" s="5" t="s">
        <v>55</v>
      </c>
      <c r="C6" s="5">
        <v>1.5</v>
      </c>
      <c r="D6" s="5">
        <v>99</v>
      </c>
      <c r="E6" s="5">
        <v>5</v>
      </c>
      <c r="F6" s="5">
        <f t="shared" ref="F6:F40" si="0">D6+C6</f>
        <v>100.5</v>
      </c>
      <c r="G6"/>
      <c r="H6" s="95"/>
    </row>
    <row r="7" spans="1:9" ht="20.100000000000001" customHeight="1" thickBot="1" x14ac:dyDescent="0.3">
      <c r="A7" s="96" t="s">
        <v>95</v>
      </c>
      <c r="B7" s="56" t="s">
        <v>55</v>
      </c>
      <c r="C7" s="56">
        <v>1.5</v>
      </c>
      <c r="D7" s="56">
        <v>101</v>
      </c>
      <c r="E7" s="56">
        <v>8</v>
      </c>
      <c r="F7" s="56">
        <f t="shared" si="0"/>
        <v>102.5</v>
      </c>
      <c r="G7" s="97">
        <f>SUM(F5:F7)</f>
        <v>302.5</v>
      </c>
      <c r="H7" s="98">
        <f>G7/3</f>
        <v>100.83333333333333</v>
      </c>
    </row>
    <row r="8" spans="1:9" ht="20.100000000000001" customHeight="1" x14ac:dyDescent="0.25">
      <c r="A8" s="90" t="s">
        <v>85</v>
      </c>
      <c r="B8" s="91" t="s">
        <v>53</v>
      </c>
      <c r="C8" s="91">
        <v>1.5</v>
      </c>
      <c r="D8" s="91">
        <v>104</v>
      </c>
      <c r="E8" s="91">
        <v>12</v>
      </c>
      <c r="F8" s="91">
        <f t="shared" si="0"/>
        <v>105.5</v>
      </c>
      <c r="G8" s="92"/>
      <c r="H8" s="93"/>
    </row>
    <row r="9" spans="1:9" ht="20.100000000000001" customHeight="1" x14ac:dyDescent="0.25">
      <c r="A9" s="94" t="s">
        <v>77</v>
      </c>
      <c r="B9" s="5" t="s">
        <v>53</v>
      </c>
      <c r="C9" s="5">
        <v>1.5</v>
      </c>
      <c r="D9" s="5">
        <v>104</v>
      </c>
      <c r="E9" s="5">
        <v>12</v>
      </c>
      <c r="F9" s="5">
        <f t="shared" si="0"/>
        <v>105.5</v>
      </c>
      <c r="G9"/>
      <c r="H9" s="95"/>
    </row>
    <row r="10" spans="1:9" ht="20.100000000000001" customHeight="1" x14ac:dyDescent="0.25">
      <c r="A10" s="94" t="s">
        <v>96</v>
      </c>
      <c r="B10" s="5" t="s">
        <v>53</v>
      </c>
      <c r="C10" s="5">
        <v>1.5</v>
      </c>
      <c r="D10" s="5">
        <v>96</v>
      </c>
      <c r="E10" s="5">
        <v>4</v>
      </c>
      <c r="F10" s="5">
        <f t="shared" si="0"/>
        <v>97.5</v>
      </c>
      <c r="G10"/>
      <c r="H10" s="95"/>
    </row>
    <row r="11" spans="1:9" ht="20.100000000000001" customHeight="1" x14ac:dyDescent="0.25">
      <c r="A11" s="94" t="s">
        <v>76</v>
      </c>
      <c r="B11" s="5" t="s">
        <v>53</v>
      </c>
      <c r="C11" s="5">
        <v>1.5</v>
      </c>
      <c r="D11" s="5">
        <v>104</v>
      </c>
      <c r="E11" s="5">
        <v>12</v>
      </c>
      <c r="F11" s="5">
        <f t="shared" si="0"/>
        <v>105.5</v>
      </c>
      <c r="G11"/>
      <c r="H11" s="95"/>
    </row>
    <row r="12" spans="1:9" ht="20.100000000000001" customHeight="1" thickBot="1" x14ac:dyDescent="0.3">
      <c r="A12" s="96" t="s">
        <v>97</v>
      </c>
      <c r="B12" s="56" t="s">
        <v>53</v>
      </c>
      <c r="C12" s="56">
        <v>1.5</v>
      </c>
      <c r="D12" s="56">
        <v>97</v>
      </c>
      <c r="E12" s="56">
        <v>6</v>
      </c>
      <c r="F12" s="56">
        <f t="shared" si="0"/>
        <v>98.5</v>
      </c>
      <c r="G12" s="97">
        <f>SUM(F8:F12)</f>
        <v>512.5</v>
      </c>
      <c r="H12" s="99">
        <f>G12/5</f>
        <v>102.5</v>
      </c>
    </row>
    <row r="13" spans="1:9" ht="20.100000000000001" customHeight="1" x14ac:dyDescent="0.25">
      <c r="A13" s="90" t="s">
        <v>80</v>
      </c>
      <c r="B13" s="91" t="s">
        <v>52</v>
      </c>
      <c r="C13" s="91">
        <v>4</v>
      </c>
      <c r="D13" s="91">
        <v>104</v>
      </c>
      <c r="E13" s="91">
        <v>12</v>
      </c>
      <c r="F13" s="91">
        <f t="shared" si="0"/>
        <v>108</v>
      </c>
      <c r="G13" s="92"/>
      <c r="H13" s="93"/>
    </row>
    <row r="14" spans="1:9" ht="20.100000000000001" customHeight="1" x14ac:dyDescent="0.25">
      <c r="A14" s="94" t="s">
        <v>86</v>
      </c>
      <c r="B14" s="5" t="s">
        <v>52</v>
      </c>
      <c r="C14" s="5">
        <v>7</v>
      </c>
      <c r="D14" s="5">
        <v>97</v>
      </c>
      <c r="E14" s="5">
        <v>5</v>
      </c>
      <c r="F14" s="5">
        <f t="shared" si="0"/>
        <v>104</v>
      </c>
      <c r="G14"/>
      <c r="H14" s="95"/>
    </row>
    <row r="15" spans="1:9" ht="20.100000000000001" customHeight="1" x14ac:dyDescent="0.25">
      <c r="A15" s="94" t="s">
        <v>98</v>
      </c>
      <c r="B15" s="5" t="s">
        <v>52</v>
      </c>
      <c r="C15" s="5">
        <v>7</v>
      </c>
      <c r="D15" s="5">
        <v>94</v>
      </c>
      <c r="E15" s="5">
        <v>3</v>
      </c>
      <c r="F15" s="5">
        <f t="shared" si="0"/>
        <v>101</v>
      </c>
      <c r="G15"/>
      <c r="H15" s="95"/>
    </row>
    <row r="16" spans="1:9" ht="20.100000000000001" customHeight="1" x14ac:dyDescent="0.25">
      <c r="A16" s="94" t="s">
        <v>99</v>
      </c>
      <c r="B16" s="5" t="s">
        <v>52</v>
      </c>
      <c r="C16" s="5">
        <v>7</v>
      </c>
      <c r="D16" s="5">
        <v>77</v>
      </c>
      <c r="E16" s="5">
        <v>2</v>
      </c>
      <c r="F16" s="5">
        <f t="shared" si="0"/>
        <v>84</v>
      </c>
      <c r="G16"/>
      <c r="H16" s="95"/>
    </row>
    <row r="17" spans="1:8" ht="20.100000000000001" customHeight="1" thickBot="1" x14ac:dyDescent="0.3">
      <c r="A17" s="96" t="s">
        <v>79</v>
      </c>
      <c r="B17" s="56" t="s">
        <v>52</v>
      </c>
      <c r="C17" s="56">
        <v>1.5</v>
      </c>
      <c r="D17" s="56">
        <v>105</v>
      </c>
      <c r="E17" s="56">
        <v>10</v>
      </c>
      <c r="F17" s="56">
        <f t="shared" si="0"/>
        <v>106.5</v>
      </c>
      <c r="G17" s="97">
        <f>SUM(F13:F17)</f>
        <v>503.5</v>
      </c>
      <c r="H17" s="99">
        <f>G17/5</f>
        <v>100.7</v>
      </c>
    </row>
    <row r="18" spans="1:8" ht="20.100000000000001" customHeight="1" x14ac:dyDescent="0.25">
      <c r="A18" s="90" t="s">
        <v>100</v>
      </c>
      <c r="B18" s="91" t="s">
        <v>56</v>
      </c>
      <c r="C18" s="91">
        <v>4</v>
      </c>
      <c r="D18" s="91">
        <v>100</v>
      </c>
      <c r="E18" s="91">
        <v>5</v>
      </c>
      <c r="F18" s="91">
        <f t="shared" si="0"/>
        <v>104</v>
      </c>
      <c r="G18" s="92"/>
      <c r="H18" s="93"/>
    </row>
    <row r="19" spans="1:8" ht="20.100000000000001" customHeight="1" x14ac:dyDescent="0.25">
      <c r="A19" s="94" t="s">
        <v>101</v>
      </c>
      <c r="B19" s="5" t="s">
        <v>56</v>
      </c>
      <c r="C19" s="5">
        <v>7</v>
      </c>
      <c r="D19" s="5">
        <v>93</v>
      </c>
      <c r="E19" s="5">
        <v>2</v>
      </c>
      <c r="F19" s="5">
        <f t="shared" si="0"/>
        <v>100</v>
      </c>
      <c r="G19"/>
      <c r="H19" s="95"/>
    </row>
    <row r="20" spans="1:8" ht="20.100000000000001" customHeight="1" x14ac:dyDescent="0.25">
      <c r="A20" s="94" t="s">
        <v>74</v>
      </c>
      <c r="B20" s="5" t="s">
        <v>56</v>
      </c>
      <c r="C20" s="5">
        <v>1.5</v>
      </c>
      <c r="D20" s="5">
        <v>105</v>
      </c>
      <c r="E20" s="5">
        <v>14</v>
      </c>
      <c r="F20" s="5">
        <f t="shared" si="0"/>
        <v>106.5</v>
      </c>
      <c r="G20"/>
      <c r="H20" s="95"/>
    </row>
    <row r="21" spans="1:8" ht="20.100000000000001" customHeight="1" x14ac:dyDescent="0.25">
      <c r="A21" s="94" t="s">
        <v>102</v>
      </c>
      <c r="B21" s="5" t="s">
        <v>56</v>
      </c>
      <c r="C21" s="5">
        <v>1.5</v>
      </c>
      <c r="D21" s="5">
        <v>105</v>
      </c>
      <c r="E21" s="5">
        <v>13</v>
      </c>
      <c r="F21" s="5">
        <f t="shared" si="0"/>
        <v>106.5</v>
      </c>
      <c r="G21"/>
      <c r="H21" s="95"/>
    </row>
    <row r="22" spans="1:8" ht="20.100000000000001" customHeight="1" x14ac:dyDescent="0.25">
      <c r="A22" s="94" t="s">
        <v>103</v>
      </c>
      <c r="B22" s="5" t="s">
        <v>56</v>
      </c>
      <c r="C22" s="5">
        <v>1.5</v>
      </c>
      <c r="D22" s="5">
        <v>104</v>
      </c>
      <c r="E22" s="5">
        <v>10</v>
      </c>
      <c r="F22" s="5">
        <f t="shared" si="0"/>
        <v>105.5</v>
      </c>
      <c r="G22"/>
      <c r="H22" s="95"/>
    </row>
    <row r="23" spans="1:8" ht="20.100000000000001" customHeight="1" x14ac:dyDescent="0.25">
      <c r="A23" s="94" t="s">
        <v>104</v>
      </c>
      <c r="B23" s="5" t="s">
        <v>56</v>
      </c>
      <c r="C23" s="5">
        <v>1.5</v>
      </c>
      <c r="D23" s="5">
        <v>101</v>
      </c>
      <c r="E23" s="5">
        <v>8</v>
      </c>
      <c r="F23" s="5">
        <f t="shared" si="0"/>
        <v>102.5</v>
      </c>
      <c r="G23"/>
      <c r="H23" s="95"/>
    </row>
    <row r="24" spans="1:8" ht="20.100000000000001" customHeight="1" x14ac:dyDescent="0.25">
      <c r="A24" s="94" t="s">
        <v>105</v>
      </c>
      <c r="B24" s="5" t="s">
        <v>56</v>
      </c>
      <c r="C24" s="5">
        <v>7</v>
      </c>
      <c r="D24" s="5">
        <v>99</v>
      </c>
      <c r="E24" s="5">
        <v>5</v>
      </c>
      <c r="F24" s="5">
        <f t="shared" si="0"/>
        <v>106</v>
      </c>
      <c r="G24"/>
      <c r="H24" s="95"/>
    </row>
    <row r="25" spans="1:8" ht="20.100000000000001" customHeight="1" thickBot="1" x14ac:dyDescent="0.3">
      <c r="A25" s="96" t="s">
        <v>106</v>
      </c>
      <c r="B25" s="56" t="s">
        <v>56</v>
      </c>
      <c r="C25" s="56">
        <v>4</v>
      </c>
      <c r="D25" s="56">
        <v>100</v>
      </c>
      <c r="E25" s="56">
        <v>4</v>
      </c>
      <c r="F25" s="56">
        <f t="shared" si="0"/>
        <v>104</v>
      </c>
      <c r="G25" s="97">
        <f>SUM(F18:F25)</f>
        <v>835</v>
      </c>
      <c r="H25" s="98">
        <f>G25/8</f>
        <v>104.375</v>
      </c>
    </row>
    <row r="26" spans="1:8" ht="20.100000000000001" customHeight="1" x14ac:dyDescent="0.25">
      <c r="A26" s="90" t="s">
        <v>107</v>
      </c>
      <c r="B26" s="91" t="s">
        <v>54</v>
      </c>
      <c r="C26" s="91">
        <v>4</v>
      </c>
      <c r="D26" s="91">
        <v>104</v>
      </c>
      <c r="E26" s="91">
        <v>8</v>
      </c>
      <c r="F26" s="91">
        <f t="shared" si="0"/>
        <v>108</v>
      </c>
      <c r="G26" s="92"/>
      <c r="H26" s="93"/>
    </row>
    <row r="27" spans="1:8" ht="20.100000000000001" customHeight="1" x14ac:dyDescent="0.25">
      <c r="A27" s="94" t="s">
        <v>84</v>
      </c>
      <c r="B27" s="5" t="s">
        <v>54</v>
      </c>
      <c r="C27" s="5">
        <v>4</v>
      </c>
      <c r="D27" s="5">
        <v>102</v>
      </c>
      <c r="E27" s="5">
        <v>7</v>
      </c>
      <c r="F27" s="5">
        <f t="shared" si="0"/>
        <v>106</v>
      </c>
      <c r="G27"/>
      <c r="H27" s="95"/>
    </row>
    <row r="28" spans="1:8" ht="20.100000000000001" customHeight="1" thickBot="1" x14ac:dyDescent="0.3">
      <c r="A28" s="96" t="s">
        <v>69</v>
      </c>
      <c r="B28" s="56" t="s">
        <v>54</v>
      </c>
      <c r="C28" s="56">
        <v>1.5</v>
      </c>
      <c r="D28" s="56">
        <v>100</v>
      </c>
      <c r="E28" s="56">
        <v>7</v>
      </c>
      <c r="F28" s="56">
        <f t="shared" si="0"/>
        <v>101.5</v>
      </c>
      <c r="G28" s="97">
        <f>SUM(F26:F28)</f>
        <v>315.5</v>
      </c>
      <c r="H28" s="98">
        <f>G28/3</f>
        <v>105.16666666666667</v>
      </c>
    </row>
    <row r="29" spans="1:8" ht="20.100000000000001" customHeight="1" x14ac:dyDescent="0.25">
      <c r="A29" s="100"/>
      <c r="B29" s="89"/>
      <c r="C29" s="89"/>
      <c r="D29" s="89"/>
      <c r="E29" s="89"/>
      <c r="F29" s="89">
        <f t="shared" si="0"/>
        <v>0</v>
      </c>
      <c r="G29"/>
    </row>
    <row r="30" spans="1:8" ht="20.100000000000001" customHeight="1" x14ac:dyDescent="0.25">
      <c r="A30" s="4"/>
      <c r="B30" s="5"/>
      <c r="C30" s="5"/>
      <c r="D30" s="5"/>
      <c r="E30" s="5"/>
      <c r="F30" s="5">
        <f t="shared" si="0"/>
        <v>0</v>
      </c>
      <c r="G30"/>
    </row>
    <row r="31" spans="1:8" ht="20.100000000000001" customHeight="1" x14ac:dyDescent="0.25">
      <c r="A31" s="4"/>
      <c r="B31" s="5"/>
      <c r="C31" s="5"/>
      <c r="D31" s="5"/>
      <c r="E31" s="5"/>
      <c r="F31" s="5">
        <f t="shared" si="0"/>
        <v>0</v>
      </c>
      <c r="G31"/>
    </row>
    <row r="32" spans="1:8" ht="20.100000000000001" customHeight="1" x14ac:dyDescent="0.25">
      <c r="A32" s="4"/>
      <c r="B32" s="5"/>
      <c r="C32" s="5"/>
      <c r="D32" s="5"/>
      <c r="E32" s="5"/>
      <c r="F32" s="5">
        <f t="shared" si="0"/>
        <v>0</v>
      </c>
      <c r="G32"/>
    </row>
    <row r="33" spans="1:7" ht="20.100000000000001" customHeight="1" x14ac:dyDescent="0.25">
      <c r="A33" s="4"/>
      <c r="B33" s="5"/>
      <c r="C33" s="5"/>
      <c r="D33" s="5"/>
      <c r="E33" s="5"/>
      <c r="F33" s="5">
        <f t="shared" si="0"/>
        <v>0</v>
      </c>
      <c r="G33"/>
    </row>
    <row r="34" spans="1:7" ht="20.100000000000001" customHeight="1" x14ac:dyDescent="0.25">
      <c r="A34" s="4"/>
      <c r="B34" s="5"/>
      <c r="C34" s="5"/>
      <c r="D34" s="5"/>
      <c r="E34" s="5"/>
      <c r="F34" s="5">
        <f t="shared" si="0"/>
        <v>0</v>
      </c>
      <c r="G34"/>
    </row>
    <row r="35" spans="1:7" ht="20.100000000000001" customHeight="1" x14ac:dyDescent="0.25">
      <c r="A35" s="4"/>
      <c r="B35" s="5"/>
      <c r="C35" s="5"/>
      <c r="D35" s="5"/>
      <c r="E35" s="5"/>
      <c r="F35" s="5">
        <f t="shared" si="0"/>
        <v>0</v>
      </c>
      <c r="G35"/>
    </row>
    <row r="36" spans="1:7" ht="20.100000000000001" customHeight="1" x14ac:dyDescent="0.25">
      <c r="A36" s="4"/>
      <c r="B36" s="5"/>
      <c r="C36" s="5"/>
      <c r="D36" s="5"/>
      <c r="E36" s="5"/>
      <c r="F36" s="5">
        <f t="shared" si="0"/>
        <v>0</v>
      </c>
      <c r="G36"/>
    </row>
    <row r="37" spans="1:7" ht="20.100000000000001" customHeight="1" x14ac:dyDescent="0.25">
      <c r="A37" s="4"/>
      <c r="B37" s="5"/>
      <c r="C37" s="5"/>
      <c r="D37" s="5"/>
      <c r="E37" s="5"/>
      <c r="F37" s="5">
        <f t="shared" si="0"/>
        <v>0</v>
      </c>
      <c r="G37"/>
    </row>
    <row r="38" spans="1:7" ht="20.100000000000001" customHeight="1" x14ac:dyDescent="0.25">
      <c r="A38" s="4"/>
      <c r="B38" s="5"/>
      <c r="C38" s="5"/>
      <c r="D38" s="5"/>
      <c r="E38" s="5"/>
      <c r="F38" s="5">
        <f t="shared" si="0"/>
        <v>0</v>
      </c>
      <c r="G38"/>
    </row>
    <row r="39" spans="1:7" ht="20.100000000000001" customHeight="1" x14ac:dyDescent="0.25">
      <c r="A39" s="4"/>
      <c r="B39" s="5"/>
      <c r="C39" s="5"/>
      <c r="D39" s="5"/>
      <c r="E39" s="5"/>
      <c r="F39" s="5">
        <f t="shared" si="0"/>
        <v>0</v>
      </c>
      <c r="G39"/>
    </row>
    <row r="40" spans="1:7" ht="20.100000000000001" customHeight="1" x14ac:dyDescent="0.25">
      <c r="A40" s="4"/>
      <c r="B40" s="5"/>
      <c r="C40" s="5"/>
      <c r="D40" s="5"/>
      <c r="E40" s="5"/>
      <c r="F40" s="5">
        <f t="shared" si="0"/>
        <v>0</v>
      </c>
      <c r="G40"/>
    </row>
    <row r="41" spans="1:7" ht="20.100000000000001" customHeight="1" x14ac:dyDescent="0.25">
      <c r="A41"/>
      <c r="B41" s="1"/>
      <c r="G41"/>
    </row>
    <row r="42" spans="1:7" x14ac:dyDescent="0.25">
      <c r="A42"/>
      <c r="B42" s="1"/>
      <c r="G42"/>
    </row>
    <row r="43" spans="1:7" x14ac:dyDescent="0.25">
      <c r="A43"/>
      <c r="B43" s="1"/>
      <c r="G43"/>
    </row>
    <row r="44" spans="1:7" x14ac:dyDescent="0.25">
      <c r="A44"/>
      <c r="B44" s="1"/>
      <c r="G44"/>
    </row>
    <row r="45" spans="1:7" x14ac:dyDescent="0.25">
      <c r="A45"/>
      <c r="B45" s="1"/>
      <c r="G45"/>
    </row>
    <row r="46" spans="1:7" x14ac:dyDescent="0.25">
      <c r="A46"/>
      <c r="B46" s="1"/>
      <c r="G46"/>
    </row>
    <row r="47" spans="1:7" x14ac:dyDescent="0.25">
      <c r="A47"/>
      <c r="B47" s="1"/>
      <c r="G47"/>
    </row>
  </sheetData>
  <mergeCells count="6">
    <mergeCell ref="F3:F4"/>
    <mergeCell ref="A3:A4"/>
    <mergeCell ref="B3:B4"/>
    <mergeCell ref="C3:C4"/>
    <mergeCell ref="D3:D4"/>
    <mergeCell ref="E3:E4"/>
  </mergeCells>
  <pageMargins left="0.39370078740157483" right="0.19685039370078741" top="0.39370078740157483" bottom="0.19685039370078741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B0AB-B336-422E-8AEF-CE27C36A3DE5}">
  <dimension ref="A1:I47"/>
  <sheetViews>
    <sheetView workbookViewId="0">
      <selection activeCell="J6" sqref="J6"/>
    </sheetView>
  </sheetViews>
  <sheetFormatPr defaultRowHeight="15" x14ac:dyDescent="0.25"/>
  <cols>
    <col min="1" max="1" width="30.7109375" style="1" customWidth="1"/>
    <col min="2" max="2" width="10.7109375" customWidth="1"/>
    <col min="3" max="7" width="10.7109375" style="1" customWidth="1"/>
  </cols>
  <sheetData>
    <row r="1" spans="1:9" ht="30" customHeight="1" x14ac:dyDescent="0.25">
      <c r="A1" s="9" t="s">
        <v>108</v>
      </c>
      <c r="B1" s="9"/>
      <c r="C1" s="2"/>
      <c r="E1" s="2"/>
      <c r="F1" s="2"/>
      <c r="G1" s="2"/>
      <c r="H1" s="2"/>
      <c r="I1" s="2"/>
    </row>
    <row r="3" spans="1:9" x14ac:dyDescent="0.25">
      <c r="A3" s="258" t="s">
        <v>0</v>
      </c>
      <c r="B3" s="258" t="s">
        <v>1</v>
      </c>
      <c r="C3" s="260" t="s">
        <v>57</v>
      </c>
      <c r="D3" s="259" t="s">
        <v>3</v>
      </c>
      <c r="E3" s="259" t="s">
        <v>5</v>
      </c>
      <c r="F3" s="256" t="s">
        <v>4</v>
      </c>
      <c r="G3"/>
    </row>
    <row r="4" spans="1:9" x14ac:dyDescent="0.25">
      <c r="A4" s="258"/>
      <c r="B4" s="258"/>
      <c r="C4" s="260"/>
      <c r="D4" s="264"/>
      <c r="E4" s="264"/>
      <c r="F4" s="263"/>
      <c r="G4"/>
    </row>
    <row r="5" spans="1:9" ht="20.100000000000001" customHeight="1" x14ac:dyDescent="0.25">
      <c r="A5" s="4" t="s">
        <v>80</v>
      </c>
      <c r="B5" s="5" t="s">
        <v>52</v>
      </c>
      <c r="C5" s="5">
        <v>4</v>
      </c>
      <c r="D5" s="5">
        <v>104</v>
      </c>
      <c r="E5" s="5">
        <v>12</v>
      </c>
      <c r="F5" s="5">
        <f t="shared" ref="F5:F40" si="0">D5+C5</f>
        <v>108</v>
      </c>
      <c r="G5"/>
    </row>
    <row r="6" spans="1:9" ht="20.100000000000001" customHeight="1" x14ac:dyDescent="0.25">
      <c r="A6" s="4" t="s">
        <v>107</v>
      </c>
      <c r="B6" s="5" t="s">
        <v>54</v>
      </c>
      <c r="C6" s="5">
        <v>4</v>
      </c>
      <c r="D6" s="5">
        <v>104</v>
      </c>
      <c r="E6" s="5">
        <v>8</v>
      </c>
      <c r="F6" s="5">
        <f t="shared" si="0"/>
        <v>108</v>
      </c>
      <c r="G6"/>
    </row>
    <row r="7" spans="1:9" ht="20.100000000000001" customHeight="1" x14ac:dyDescent="0.25">
      <c r="A7" s="4" t="s">
        <v>79</v>
      </c>
      <c r="B7" s="5" t="s">
        <v>52</v>
      </c>
      <c r="C7" s="5">
        <v>1.5</v>
      </c>
      <c r="D7" s="5">
        <v>105</v>
      </c>
      <c r="E7" s="5">
        <v>10</v>
      </c>
      <c r="F7" s="5">
        <f t="shared" si="0"/>
        <v>106.5</v>
      </c>
      <c r="G7"/>
    </row>
    <row r="8" spans="1:9" ht="20.100000000000001" customHeight="1" x14ac:dyDescent="0.25">
      <c r="A8" s="4" t="s">
        <v>74</v>
      </c>
      <c r="B8" s="5" t="s">
        <v>56</v>
      </c>
      <c r="C8" s="5">
        <v>1.5</v>
      </c>
      <c r="D8" s="5">
        <v>105</v>
      </c>
      <c r="E8" s="5">
        <v>14</v>
      </c>
      <c r="F8" s="5">
        <f t="shared" si="0"/>
        <v>106.5</v>
      </c>
      <c r="G8"/>
    </row>
    <row r="9" spans="1:9" ht="20.100000000000001" customHeight="1" x14ac:dyDescent="0.25">
      <c r="A9" s="4" t="s">
        <v>102</v>
      </c>
      <c r="B9" s="5" t="s">
        <v>56</v>
      </c>
      <c r="C9" s="5">
        <v>1.5</v>
      </c>
      <c r="D9" s="5">
        <v>105</v>
      </c>
      <c r="E9" s="5">
        <v>13</v>
      </c>
      <c r="F9" s="5">
        <f t="shared" si="0"/>
        <v>106.5</v>
      </c>
      <c r="G9"/>
    </row>
    <row r="10" spans="1:9" ht="20.100000000000001" customHeight="1" x14ac:dyDescent="0.25">
      <c r="A10" s="4" t="s">
        <v>105</v>
      </c>
      <c r="B10" s="5" t="s">
        <v>56</v>
      </c>
      <c r="C10" s="5">
        <v>7</v>
      </c>
      <c r="D10" s="5">
        <v>99</v>
      </c>
      <c r="E10" s="5">
        <v>5</v>
      </c>
      <c r="F10" s="5">
        <f t="shared" si="0"/>
        <v>106</v>
      </c>
      <c r="G10"/>
    </row>
    <row r="11" spans="1:9" ht="20.100000000000001" customHeight="1" x14ac:dyDescent="0.25">
      <c r="A11" s="4" t="s">
        <v>84</v>
      </c>
      <c r="B11" s="5" t="s">
        <v>54</v>
      </c>
      <c r="C11" s="5">
        <v>4</v>
      </c>
      <c r="D11" s="5">
        <v>102</v>
      </c>
      <c r="E11" s="5">
        <v>7</v>
      </c>
      <c r="F11" s="5">
        <f t="shared" si="0"/>
        <v>106</v>
      </c>
      <c r="G11"/>
    </row>
    <row r="12" spans="1:9" ht="20.100000000000001" customHeight="1" x14ac:dyDescent="0.25">
      <c r="A12" s="4" t="s">
        <v>85</v>
      </c>
      <c r="B12" s="5" t="s">
        <v>53</v>
      </c>
      <c r="C12" s="5">
        <v>1.5</v>
      </c>
      <c r="D12" s="5">
        <v>104</v>
      </c>
      <c r="E12" s="5">
        <v>12</v>
      </c>
      <c r="F12" s="5">
        <f t="shared" si="0"/>
        <v>105.5</v>
      </c>
      <c r="G12"/>
    </row>
    <row r="13" spans="1:9" ht="20.100000000000001" customHeight="1" x14ac:dyDescent="0.25">
      <c r="A13" s="4" t="s">
        <v>77</v>
      </c>
      <c r="B13" s="5" t="s">
        <v>53</v>
      </c>
      <c r="C13" s="5">
        <v>1.5</v>
      </c>
      <c r="D13" s="5">
        <v>104</v>
      </c>
      <c r="E13" s="5">
        <v>12</v>
      </c>
      <c r="F13" s="5">
        <f t="shared" si="0"/>
        <v>105.5</v>
      </c>
      <c r="G13"/>
    </row>
    <row r="14" spans="1:9" ht="20.100000000000001" customHeight="1" x14ac:dyDescent="0.25">
      <c r="A14" s="4" t="s">
        <v>76</v>
      </c>
      <c r="B14" s="5" t="s">
        <v>53</v>
      </c>
      <c r="C14" s="5">
        <v>1.5</v>
      </c>
      <c r="D14" s="5">
        <v>104</v>
      </c>
      <c r="E14" s="5">
        <v>12</v>
      </c>
      <c r="F14" s="5">
        <f t="shared" si="0"/>
        <v>105.5</v>
      </c>
      <c r="G14"/>
    </row>
    <row r="15" spans="1:9" ht="20.100000000000001" customHeight="1" x14ac:dyDescent="0.25">
      <c r="A15" s="4" t="s">
        <v>103</v>
      </c>
      <c r="B15" s="5" t="s">
        <v>56</v>
      </c>
      <c r="C15" s="5">
        <v>1.5</v>
      </c>
      <c r="D15" s="5">
        <v>104</v>
      </c>
      <c r="E15" s="5">
        <v>10</v>
      </c>
      <c r="F15" s="5">
        <f t="shared" si="0"/>
        <v>105.5</v>
      </c>
      <c r="G15"/>
    </row>
    <row r="16" spans="1:9" ht="20.100000000000001" customHeight="1" x14ac:dyDescent="0.25">
      <c r="A16" s="4" t="s">
        <v>86</v>
      </c>
      <c r="B16" s="5" t="s">
        <v>52</v>
      </c>
      <c r="C16" s="5">
        <v>7</v>
      </c>
      <c r="D16" s="5">
        <v>97</v>
      </c>
      <c r="E16" s="5">
        <v>5</v>
      </c>
      <c r="F16" s="5">
        <f t="shared" si="0"/>
        <v>104</v>
      </c>
      <c r="G16"/>
    </row>
    <row r="17" spans="1:7" ht="20.100000000000001" customHeight="1" x14ac:dyDescent="0.25">
      <c r="A17" s="4" t="s">
        <v>100</v>
      </c>
      <c r="B17" s="5" t="s">
        <v>56</v>
      </c>
      <c r="C17" s="5">
        <v>4</v>
      </c>
      <c r="D17" s="5">
        <v>100</v>
      </c>
      <c r="E17" s="5">
        <v>5</v>
      </c>
      <c r="F17" s="5">
        <f t="shared" si="0"/>
        <v>104</v>
      </c>
      <c r="G17"/>
    </row>
    <row r="18" spans="1:7" ht="20.100000000000001" customHeight="1" x14ac:dyDescent="0.25">
      <c r="A18" s="4" t="s">
        <v>106</v>
      </c>
      <c r="B18" s="5" t="s">
        <v>56</v>
      </c>
      <c r="C18" s="5">
        <v>4</v>
      </c>
      <c r="D18" s="5">
        <v>100</v>
      </c>
      <c r="E18" s="5">
        <v>4</v>
      </c>
      <c r="F18" s="5">
        <f t="shared" si="0"/>
        <v>104</v>
      </c>
      <c r="G18"/>
    </row>
    <row r="19" spans="1:7" ht="20.100000000000001" customHeight="1" x14ac:dyDescent="0.25">
      <c r="A19" s="4" t="s">
        <v>95</v>
      </c>
      <c r="B19" s="5" t="s">
        <v>55</v>
      </c>
      <c r="C19" s="5">
        <v>1.5</v>
      </c>
      <c r="D19" s="5">
        <v>101</v>
      </c>
      <c r="E19" s="5">
        <v>8</v>
      </c>
      <c r="F19" s="5">
        <f t="shared" si="0"/>
        <v>102.5</v>
      </c>
      <c r="G19"/>
    </row>
    <row r="20" spans="1:7" ht="20.100000000000001" customHeight="1" x14ac:dyDescent="0.25">
      <c r="A20" s="4" t="s">
        <v>104</v>
      </c>
      <c r="B20" s="5" t="s">
        <v>56</v>
      </c>
      <c r="C20" s="5">
        <v>1.5</v>
      </c>
      <c r="D20" s="5">
        <v>101</v>
      </c>
      <c r="E20" s="5">
        <v>8</v>
      </c>
      <c r="F20" s="5">
        <f t="shared" si="0"/>
        <v>102.5</v>
      </c>
      <c r="G20"/>
    </row>
    <row r="21" spans="1:7" ht="20.100000000000001" customHeight="1" x14ac:dyDescent="0.25">
      <c r="A21" s="4" t="s">
        <v>69</v>
      </c>
      <c r="B21" s="5" t="s">
        <v>54</v>
      </c>
      <c r="C21" s="5">
        <v>1.5</v>
      </c>
      <c r="D21" s="5">
        <v>100</v>
      </c>
      <c r="E21" s="5">
        <v>7</v>
      </c>
      <c r="F21" s="5">
        <f t="shared" si="0"/>
        <v>101.5</v>
      </c>
      <c r="G21"/>
    </row>
    <row r="22" spans="1:7" ht="20.100000000000001" customHeight="1" x14ac:dyDescent="0.25">
      <c r="A22" s="4" t="s">
        <v>98</v>
      </c>
      <c r="B22" s="5" t="s">
        <v>52</v>
      </c>
      <c r="C22" s="5">
        <v>7</v>
      </c>
      <c r="D22" s="5">
        <v>94</v>
      </c>
      <c r="E22" s="5">
        <v>3</v>
      </c>
      <c r="F22" s="5">
        <f t="shared" si="0"/>
        <v>101</v>
      </c>
      <c r="G22"/>
    </row>
    <row r="23" spans="1:7" ht="20.100000000000001" customHeight="1" x14ac:dyDescent="0.25">
      <c r="A23" s="4" t="s">
        <v>94</v>
      </c>
      <c r="B23" s="5" t="s">
        <v>55</v>
      </c>
      <c r="C23" s="5">
        <v>1.5</v>
      </c>
      <c r="D23" s="5">
        <v>99</v>
      </c>
      <c r="E23" s="5">
        <v>5</v>
      </c>
      <c r="F23" s="5">
        <f t="shared" si="0"/>
        <v>100.5</v>
      </c>
      <c r="G23"/>
    </row>
    <row r="24" spans="1:7" ht="20.100000000000001" customHeight="1" x14ac:dyDescent="0.25">
      <c r="A24" s="4" t="s">
        <v>101</v>
      </c>
      <c r="B24" s="5" t="s">
        <v>56</v>
      </c>
      <c r="C24" s="5">
        <v>7</v>
      </c>
      <c r="D24" s="5">
        <v>93</v>
      </c>
      <c r="E24" s="5">
        <v>2</v>
      </c>
      <c r="F24" s="5">
        <f t="shared" si="0"/>
        <v>100</v>
      </c>
      <c r="G24"/>
    </row>
    <row r="25" spans="1:7" ht="20.100000000000001" customHeight="1" x14ac:dyDescent="0.25">
      <c r="A25" s="4" t="s">
        <v>93</v>
      </c>
      <c r="B25" s="5" t="s">
        <v>55</v>
      </c>
      <c r="C25" s="5">
        <v>1.5</v>
      </c>
      <c r="D25" s="5">
        <v>98</v>
      </c>
      <c r="E25" s="5">
        <v>7</v>
      </c>
      <c r="F25" s="5">
        <f t="shared" si="0"/>
        <v>99.5</v>
      </c>
      <c r="G25"/>
    </row>
    <row r="26" spans="1:7" ht="20.100000000000001" customHeight="1" x14ac:dyDescent="0.25">
      <c r="A26" s="4" t="s">
        <v>97</v>
      </c>
      <c r="B26" s="5" t="s">
        <v>53</v>
      </c>
      <c r="C26" s="5">
        <v>1.5</v>
      </c>
      <c r="D26" s="5">
        <v>97</v>
      </c>
      <c r="E26" s="5">
        <v>6</v>
      </c>
      <c r="F26" s="5">
        <f t="shared" si="0"/>
        <v>98.5</v>
      </c>
      <c r="G26"/>
    </row>
    <row r="27" spans="1:7" ht="20.100000000000001" customHeight="1" x14ac:dyDescent="0.25">
      <c r="A27" s="4" t="s">
        <v>96</v>
      </c>
      <c r="B27" s="5" t="s">
        <v>53</v>
      </c>
      <c r="C27" s="5">
        <v>1.5</v>
      </c>
      <c r="D27" s="5">
        <v>96</v>
      </c>
      <c r="E27" s="5">
        <v>4</v>
      </c>
      <c r="F27" s="5">
        <f t="shared" si="0"/>
        <v>97.5</v>
      </c>
      <c r="G27"/>
    </row>
    <row r="28" spans="1:7" ht="20.100000000000001" customHeight="1" x14ac:dyDescent="0.25">
      <c r="A28" s="4" t="s">
        <v>99</v>
      </c>
      <c r="B28" s="5" t="s">
        <v>52</v>
      </c>
      <c r="C28" s="5">
        <v>7</v>
      </c>
      <c r="D28" s="5">
        <v>77</v>
      </c>
      <c r="E28" s="5">
        <v>2</v>
      </c>
      <c r="F28" s="5">
        <f t="shared" si="0"/>
        <v>84</v>
      </c>
      <c r="G28"/>
    </row>
    <row r="29" spans="1:7" ht="20.100000000000001" customHeight="1" x14ac:dyDescent="0.25">
      <c r="A29" s="4"/>
      <c r="B29" s="5"/>
      <c r="C29" s="5"/>
      <c r="D29" s="5"/>
      <c r="E29" s="5"/>
      <c r="F29" s="5">
        <f t="shared" si="0"/>
        <v>0</v>
      </c>
      <c r="G29"/>
    </row>
    <row r="30" spans="1:7" ht="20.100000000000001" customHeight="1" x14ac:dyDescent="0.25">
      <c r="A30" s="4"/>
      <c r="B30" s="5"/>
      <c r="C30" s="5"/>
      <c r="D30" s="5"/>
      <c r="E30" s="5"/>
      <c r="F30" s="5">
        <f t="shared" si="0"/>
        <v>0</v>
      </c>
      <c r="G30"/>
    </row>
    <row r="31" spans="1:7" ht="20.100000000000001" customHeight="1" x14ac:dyDescent="0.25">
      <c r="A31" s="4"/>
      <c r="B31" s="5"/>
      <c r="C31" s="5"/>
      <c r="D31" s="5"/>
      <c r="E31" s="5"/>
      <c r="F31" s="5">
        <f t="shared" si="0"/>
        <v>0</v>
      </c>
      <c r="G31"/>
    </row>
    <row r="32" spans="1:7" ht="20.100000000000001" customHeight="1" x14ac:dyDescent="0.25">
      <c r="A32" s="4"/>
      <c r="B32" s="5"/>
      <c r="C32" s="5"/>
      <c r="D32" s="5"/>
      <c r="E32" s="5"/>
      <c r="F32" s="5">
        <f t="shared" si="0"/>
        <v>0</v>
      </c>
      <c r="G32"/>
    </row>
    <row r="33" spans="1:7" ht="20.100000000000001" customHeight="1" x14ac:dyDescent="0.25">
      <c r="A33" s="4"/>
      <c r="B33" s="5"/>
      <c r="C33" s="5"/>
      <c r="D33" s="5"/>
      <c r="E33" s="5"/>
      <c r="F33" s="5">
        <f t="shared" si="0"/>
        <v>0</v>
      </c>
      <c r="G33"/>
    </row>
    <row r="34" spans="1:7" ht="20.100000000000001" customHeight="1" x14ac:dyDescent="0.25">
      <c r="A34" s="4"/>
      <c r="B34" s="5"/>
      <c r="C34" s="5"/>
      <c r="D34" s="5"/>
      <c r="E34" s="5"/>
      <c r="F34" s="5">
        <f t="shared" si="0"/>
        <v>0</v>
      </c>
      <c r="G34"/>
    </row>
    <row r="35" spans="1:7" ht="20.100000000000001" customHeight="1" x14ac:dyDescent="0.25">
      <c r="A35" s="4"/>
      <c r="B35" s="5"/>
      <c r="C35" s="5"/>
      <c r="D35" s="5"/>
      <c r="E35" s="5"/>
      <c r="F35" s="5">
        <f t="shared" si="0"/>
        <v>0</v>
      </c>
      <c r="G35"/>
    </row>
    <row r="36" spans="1:7" ht="20.100000000000001" customHeight="1" x14ac:dyDescent="0.25">
      <c r="A36" s="4"/>
      <c r="B36" s="5"/>
      <c r="C36" s="5"/>
      <c r="D36" s="5"/>
      <c r="E36" s="5"/>
      <c r="F36" s="5">
        <f t="shared" si="0"/>
        <v>0</v>
      </c>
      <c r="G36"/>
    </row>
    <row r="37" spans="1:7" ht="20.100000000000001" customHeight="1" x14ac:dyDescent="0.25">
      <c r="A37" s="4"/>
      <c r="B37" s="5"/>
      <c r="C37" s="5"/>
      <c r="D37" s="5"/>
      <c r="E37" s="5"/>
      <c r="F37" s="5">
        <f t="shared" si="0"/>
        <v>0</v>
      </c>
      <c r="G37"/>
    </row>
    <row r="38" spans="1:7" ht="20.100000000000001" customHeight="1" x14ac:dyDescent="0.25">
      <c r="A38" s="4"/>
      <c r="B38" s="5"/>
      <c r="C38" s="5"/>
      <c r="D38" s="5"/>
      <c r="E38" s="5"/>
      <c r="F38" s="5">
        <f t="shared" si="0"/>
        <v>0</v>
      </c>
      <c r="G38"/>
    </row>
    <row r="39" spans="1:7" ht="20.100000000000001" customHeight="1" x14ac:dyDescent="0.25">
      <c r="A39" s="4"/>
      <c r="B39" s="5"/>
      <c r="C39" s="5"/>
      <c r="D39" s="5"/>
      <c r="E39" s="5"/>
      <c r="F39" s="5">
        <f t="shared" si="0"/>
        <v>0</v>
      </c>
      <c r="G39"/>
    </row>
    <row r="40" spans="1:7" ht="20.100000000000001" customHeight="1" x14ac:dyDescent="0.25">
      <c r="A40" s="4"/>
      <c r="B40" s="5"/>
      <c r="C40" s="5"/>
      <c r="D40" s="5"/>
      <c r="E40" s="5"/>
      <c r="F40" s="5">
        <f t="shared" si="0"/>
        <v>0</v>
      </c>
      <c r="G40"/>
    </row>
    <row r="41" spans="1:7" ht="20.100000000000001" customHeight="1" x14ac:dyDescent="0.25">
      <c r="A41"/>
      <c r="B41" s="1"/>
      <c r="G41"/>
    </row>
    <row r="42" spans="1:7" x14ac:dyDescent="0.25">
      <c r="A42"/>
      <c r="B42" s="1"/>
      <c r="G42"/>
    </row>
    <row r="43" spans="1:7" x14ac:dyDescent="0.25">
      <c r="A43"/>
      <c r="B43" s="1"/>
      <c r="G43"/>
    </row>
    <row r="44" spans="1:7" x14ac:dyDescent="0.25">
      <c r="A44"/>
      <c r="B44" s="1"/>
      <c r="G44"/>
    </row>
    <row r="45" spans="1:7" x14ac:dyDescent="0.25">
      <c r="A45"/>
      <c r="B45" s="1"/>
      <c r="G45"/>
    </row>
    <row r="46" spans="1:7" x14ac:dyDescent="0.25">
      <c r="A46"/>
      <c r="B46" s="1"/>
      <c r="G46"/>
    </row>
    <row r="47" spans="1:7" x14ac:dyDescent="0.25">
      <c r="A47"/>
      <c r="B47" s="1"/>
      <c r="G47"/>
    </row>
  </sheetData>
  <sortState xmlns:xlrd2="http://schemas.microsoft.com/office/spreadsheetml/2017/richdata2" ref="A5:F40">
    <sortCondition descending="1" ref="F5:F40"/>
  </sortState>
  <mergeCells count="6">
    <mergeCell ref="F3:F4"/>
    <mergeCell ref="A3:A4"/>
    <mergeCell ref="B3:B4"/>
    <mergeCell ref="C3:C4"/>
    <mergeCell ref="D3:D4"/>
    <mergeCell ref="E3:E4"/>
  </mergeCells>
  <pageMargins left="0.39370078740157483" right="0.19685039370078741" top="0.39370078740157483" bottom="0.19685039370078741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34CE-D3A9-46E5-BE16-DCA76F89F7B4}">
  <dimension ref="A1:Q336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W19" sqref="W19"/>
    </sheetView>
  </sheetViews>
  <sheetFormatPr defaultRowHeight="15" x14ac:dyDescent="0.25"/>
  <cols>
    <col min="1" max="1" width="18.7109375" customWidth="1"/>
    <col min="2" max="3" width="8.7109375" style="1" customWidth="1"/>
    <col min="4" max="4" width="10.7109375" style="113" customWidth="1"/>
    <col min="5" max="5" width="10.7109375" style="112" customWidth="1"/>
    <col min="6" max="6" width="10.7109375" style="142" customWidth="1"/>
    <col min="7" max="7" width="10.7109375" style="113" customWidth="1"/>
    <col min="8" max="8" width="10.7109375" style="142" customWidth="1"/>
    <col min="9" max="9" width="10.7109375" style="113" customWidth="1"/>
    <col min="10" max="11" width="10.7109375" style="1" customWidth="1"/>
    <col min="12" max="13" width="10.7109375" style="135" customWidth="1"/>
    <col min="14" max="14" width="9.140625" style="176"/>
  </cols>
  <sheetData>
    <row r="1" spans="1:17" ht="39" customHeight="1" thickBot="1" x14ac:dyDescent="0.35">
      <c r="A1" s="273" t="s">
        <v>142</v>
      </c>
      <c r="B1" s="219"/>
      <c r="C1" s="219"/>
    </row>
    <row r="2" spans="1:17" ht="15" customHeight="1" thickBot="1" x14ac:dyDescent="0.3">
      <c r="A2" s="10"/>
      <c r="B2" s="9"/>
      <c r="D2" s="265" t="s">
        <v>135</v>
      </c>
      <c r="E2" s="266"/>
      <c r="F2" s="286" t="s">
        <v>2</v>
      </c>
      <c r="G2" s="287"/>
      <c r="H2" s="265" t="s">
        <v>6</v>
      </c>
      <c r="I2" s="266"/>
      <c r="J2" s="265" t="s">
        <v>7</v>
      </c>
      <c r="K2" s="266"/>
      <c r="L2" s="286" t="s">
        <v>139</v>
      </c>
      <c r="M2" s="287"/>
      <c r="N2" s="265" t="s">
        <v>140</v>
      </c>
      <c r="O2" s="266"/>
      <c r="P2" s="265" t="s">
        <v>141</v>
      </c>
      <c r="Q2" s="266"/>
    </row>
    <row r="3" spans="1:17" ht="15" customHeight="1" x14ac:dyDescent="0.25">
      <c r="A3" s="274" t="s">
        <v>0</v>
      </c>
      <c r="B3" s="276" t="s">
        <v>1</v>
      </c>
      <c r="C3" s="278" t="s">
        <v>18</v>
      </c>
      <c r="D3" s="271" t="s">
        <v>133</v>
      </c>
      <c r="E3" s="280" t="s">
        <v>134</v>
      </c>
      <c r="F3" s="282" t="s">
        <v>132</v>
      </c>
      <c r="G3" s="284" t="s">
        <v>24</v>
      </c>
      <c r="H3" s="288" t="s">
        <v>132</v>
      </c>
      <c r="I3" s="290" t="s">
        <v>24</v>
      </c>
      <c r="J3" s="292" t="s">
        <v>132</v>
      </c>
      <c r="K3" s="290" t="s">
        <v>24</v>
      </c>
      <c r="L3" s="294" t="s">
        <v>137</v>
      </c>
      <c r="M3" s="269" t="s">
        <v>138</v>
      </c>
      <c r="N3" s="267" t="s">
        <v>137</v>
      </c>
      <c r="O3" s="269" t="s">
        <v>138</v>
      </c>
      <c r="P3" s="271" t="s">
        <v>137</v>
      </c>
      <c r="Q3" s="269" t="s">
        <v>138</v>
      </c>
    </row>
    <row r="4" spans="1:17" ht="15.75" thickBot="1" x14ac:dyDescent="0.3">
      <c r="A4" s="275"/>
      <c r="B4" s="277"/>
      <c r="C4" s="279"/>
      <c r="D4" s="272"/>
      <c r="E4" s="281"/>
      <c r="F4" s="283"/>
      <c r="G4" s="285"/>
      <c r="H4" s="289"/>
      <c r="I4" s="291"/>
      <c r="J4" s="293"/>
      <c r="K4" s="291"/>
      <c r="L4" s="295"/>
      <c r="M4" s="270"/>
      <c r="N4" s="268"/>
      <c r="O4" s="270"/>
      <c r="P4" s="272"/>
      <c r="Q4" s="270"/>
    </row>
    <row r="5" spans="1:17" ht="20.100000000000001" customHeight="1" x14ac:dyDescent="0.25">
      <c r="A5" s="174" t="s">
        <v>145</v>
      </c>
      <c r="B5" s="89" t="s">
        <v>54</v>
      </c>
      <c r="C5" s="158" t="s">
        <v>146</v>
      </c>
      <c r="D5" s="159"/>
      <c r="E5" s="160"/>
      <c r="F5" s="159">
        <v>116.3</v>
      </c>
      <c r="G5" s="162"/>
      <c r="H5" s="161"/>
      <c r="I5" s="162"/>
      <c r="J5" s="161"/>
      <c r="K5" s="162"/>
      <c r="L5" s="163"/>
      <c r="M5" s="175"/>
      <c r="N5" s="177"/>
      <c r="O5" s="164"/>
      <c r="P5" s="169"/>
      <c r="Q5" s="164"/>
    </row>
    <row r="6" spans="1:17" ht="20.100000000000001" customHeight="1" x14ac:dyDescent="0.25">
      <c r="A6" s="94" t="s">
        <v>147</v>
      </c>
      <c r="B6" s="5" t="s">
        <v>54</v>
      </c>
      <c r="C6" s="59" t="s">
        <v>146</v>
      </c>
      <c r="D6" s="118"/>
      <c r="E6" s="119"/>
      <c r="F6" s="118">
        <v>126.9</v>
      </c>
      <c r="G6" s="162"/>
      <c r="H6" s="143"/>
      <c r="I6" s="162"/>
      <c r="J6" s="143"/>
      <c r="K6" s="162"/>
      <c r="L6" s="165"/>
      <c r="M6" s="172"/>
      <c r="N6" s="178"/>
      <c r="O6" s="166"/>
      <c r="P6" s="170"/>
      <c r="Q6" s="172"/>
    </row>
    <row r="7" spans="1:17" ht="20.100000000000001" customHeight="1" x14ac:dyDescent="0.25">
      <c r="A7" s="94" t="s">
        <v>148</v>
      </c>
      <c r="B7" s="5" t="s">
        <v>54</v>
      </c>
      <c r="C7" s="59" t="s">
        <v>146</v>
      </c>
      <c r="D7" s="118"/>
      <c r="E7" s="119"/>
      <c r="F7" s="118">
        <v>125.16</v>
      </c>
      <c r="G7" s="162"/>
      <c r="H7" s="143"/>
      <c r="I7" s="162"/>
      <c r="J7" s="143"/>
      <c r="K7" s="162"/>
      <c r="L7" s="165"/>
      <c r="M7" s="172"/>
      <c r="N7" s="178"/>
      <c r="O7" s="166"/>
      <c r="P7" s="170"/>
      <c r="Q7" s="172"/>
    </row>
    <row r="8" spans="1:17" ht="20.100000000000001" customHeight="1" x14ac:dyDescent="0.25">
      <c r="A8" s="94" t="s">
        <v>149</v>
      </c>
      <c r="B8" s="5" t="s">
        <v>54</v>
      </c>
      <c r="C8" s="59" t="s">
        <v>146</v>
      </c>
      <c r="D8" s="118"/>
      <c r="E8" s="119"/>
      <c r="F8" s="118">
        <v>120.9</v>
      </c>
      <c r="G8" s="162"/>
      <c r="H8" s="143"/>
      <c r="I8" s="162"/>
      <c r="J8" s="143"/>
      <c r="K8" s="162"/>
      <c r="L8" s="165"/>
      <c r="M8" s="172"/>
      <c r="N8" s="178"/>
      <c r="O8" s="166"/>
      <c r="P8" s="170"/>
      <c r="Q8" s="166"/>
    </row>
    <row r="9" spans="1:17" ht="20.100000000000001" customHeight="1" x14ac:dyDescent="0.25">
      <c r="A9" s="94" t="s">
        <v>150</v>
      </c>
      <c r="B9" s="5" t="s">
        <v>54</v>
      </c>
      <c r="C9" s="59" t="s">
        <v>146</v>
      </c>
      <c r="D9" s="118"/>
      <c r="E9" s="119"/>
      <c r="F9" s="118">
        <v>120.9</v>
      </c>
      <c r="G9" s="162"/>
      <c r="H9" s="143"/>
      <c r="I9" s="162"/>
      <c r="J9" s="143"/>
      <c r="K9" s="162"/>
      <c r="L9" s="165"/>
      <c r="M9" s="172"/>
      <c r="N9" s="178"/>
      <c r="O9" s="166"/>
      <c r="P9" s="170"/>
      <c r="Q9" s="166"/>
    </row>
    <row r="10" spans="1:17" ht="20.100000000000001" customHeight="1" x14ac:dyDescent="0.25">
      <c r="A10" s="94" t="s">
        <v>151</v>
      </c>
      <c r="B10" s="5" t="s">
        <v>54</v>
      </c>
      <c r="C10" s="59" t="s">
        <v>152</v>
      </c>
      <c r="D10" s="118"/>
      <c r="E10" s="119"/>
      <c r="F10" s="118">
        <v>124.7</v>
      </c>
      <c r="G10" s="162"/>
      <c r="H10" s="143"/>
      <c r="I10" s="162"/>
      <c r="J10" s="143"/>
      <c r="K10" s="162"/>
      <c r="L10" s="165"/>
      <c r="M10" s="172"/>
      <c r="N10" s="178"/>
      <c r="O10" s="166"/>
      <c r="P10" s="170"/>
      <c r="Q10" s="166"/>
    </row>
    <row r="11" spans="1:17" ht="20.100000000000001" customHeight="1" x14ac:dyDescent="0.25">
      <c r="A11" s="94"/>
      <c r="B11" s="5"/>
      <c r="C11" s="59"/>
      <c r="D11" s="118"/>
      <c r="E11" s="119"/>
      <c r="F11" s="185">
        <v>731.39</v>
      </c>
      <c r="G11" s="162"/>
      <c r="H11" s="143"/>
      <c r="I11" s="162"/>
      <c r="J11" s="143"/>
      <c r="K11" s="162"/>
      <c r="L11" s="165"/>
      <c r="M11" s="172"/>
      <c r="N11" s="178"/>
      <c r="O11" s="166"/>
      <c r="P11" s="170"/>
      <c r="Q11" s="166"/>
    </row>
    <row r="12" spans="1:17" ht="20.100000000000001" customHeight="1" x14ac:dyDescent="0.25">
      <c r="A12" s="157" t="s">
        <v>155</v>
      </c>
      <c r="B12" s="5" t="s">
        <v>156</v>
      </c>
      <c r="C12" s="59" t="s">
        <v>146</v>
      </c>
      <c r="D12" s="118"/>
      <c r="E12" s="119"/>
      <c r="F12" s="143">
        <v>124.11</v>
      </c>
      <c r="G12" s="162"/>
      <c r="H12" s="143"/>
      <c r="I12" s="162"/>
      <c r="J12" s="143"/>
      <c r="K12" s="162"/>
      <c r="L12" s="165"/>
      <c r="M12" s="172"/>
      <c r="N12" s="178"/>
      <c r="O12" s="166"/>
      <c r="P12" s="170"/>
      <c r="Q12" s="166"/>
    </row>
    <row r="13" spans="1:17" ht="20.100000000000001" customHeight="1" x14ac:dyDescent="0.25">
      <c r="A13" s="94" t="s">
        <v>91</v>
      </c>
      <c r="B13" s="5" t="s">
        <v>156</v>
      </c>
      <c r="C13" s="59" t="s">
        <v>146</v>
      </c>
      <c r="D13" s="118"/>
      <c r="E13" s="119"/>
      <c r="F13" s="118">
        <v>121.9</v>
      </c>
      <c r="G13" s="162"/>
      <c r="H13" s="143"/>
      <c r="I13" s="162"/>
      <c r="J13" s="143"/>
      <c r="K13" s="162"/>
      <c r="L13" s="165"/>
      <c r="M13" s="172"/>
      <c r="N13" s="178"/>
      <c r="O13" s="166"/>
      <c r="P13" s="170"/>
      <c r="Q13" s="166"/>
    </row>
    <row r="14" spans="1:17" ht="20.100000000000001" customHeight="1" x14ac:dyDescent="0.25">
      <c r="A14" s="94" t="s">
        <v>157</v>
      </c>
      <c r="B14" s="5" t="s">
        <v>156</v>
      </c>
      <c r="C14" s="59" t="s">
        <v>146</v>
      </c>
      <c r="D14" s="118"/>
      <c r="E14" s="119"/>
      <c r="F14" s="143">
        <v>123.11</v>
      </c>
      <c r="G14" s="162"/>
      <c r="H14" s="143"/>
      <c r="I14" s="162"/>
      <c r="J14" s="143"/>
      <c r="K14" s="162"/>
      <c r="L14" s="165"/>
      <c r="M14" s="172"/>
      <c r="N14" s="178"/>
      <c r="O14" s="166"/>
      <c r="P14" s="170"/>
      <c r="Q14" s="166"/>
    </row>
    <row r="15" spans="1:17" ht="20.100000000000001" customHeight="1" x14ac:dyDescent="0.25">
      <c r="A15" s="94"/>
      <c r="B15" s="5"/>
      <c r="C15" s="59"/>
      <c r="D15" s="118"/>
      <c r="E15" s="119"/>
      <c r="F15" s="185">
        <v>368.31</v>
      </c>
      <c r="G15" s="162"/>
      <c r="H15" s="143"/>
      <c r="I15" s="162"/>
      <c r="J15" s="143"/>
      <c r="K15" s="162"/>
      <c r="L15" s="165"/>
      <c r="M15" s="172"/>
      <c r="N15" s="178"/>
      <c r="O15" s="166"/>
      <c r="P15" s="170"/>
      <c r="Q15" s="166"/>
    </row>
    <row r="16" spans="1:17" ht="20.100000000000001" customHeight="1" x14ac:dyDescent="0.25">
      <c r="A16" s="94" t="s">
        <v>163</v>
      </c>
      <c r="B16" s="5" t="s">
        <v>162</v>
      </c>
      <c r="C16" s="59" t="s">
        <v>152</v>
      </c>
      <c r="D16" s="118"/>
      <c r="E16" s="119"/>
      <c r="F16" s="143">
        <v>121.1</v>
      </c>
      <c r="G16" s="162"/>
      <c r="H16" s="143"/>
      <c r="I16" s="162"/>
      <c r="J16" s="143"/>
      <c r="K16" s="162"/>
      <c r="L16" s="165"/>
      <c r="M16" s="172"/>
      <c r="N16" s="178"/>
      <c r="O16" s="166"/>
      <c r="P16" s="170"/>
      <c r="Q16" s="166"/>
    </row>
    <row r="17" spans="1:17" ht="20.100000000000001" customHeight="1" x14ac:dyDescent="0.25">
      <c r="A17" s="94" t="s">
        <v>164</v>
      </c>
      <c r="B17" s="5" t="s">
        <v>162</v>
      </c>
      <c r="C17" s="59" t="s">
        <v>67</v>
      </c>
      <c r="D17" s="118"/>
      <c r="E17" s="119"/>
      <c r="F17" s="118">
        <v>116.3</v>
      </c>
      <c r="G17" s="162"/>
      <c r="H17" s="143"/>
      <c r="I17" s="162"/>
      <c r="J17" s="143"/>
      <c r="K17" s="162"/>
      <c r="L17" s="165"/>
      <c r="M17" s="172"/>
      <c r="N17" s="178"/>
      <c r="O17" s="166"/>
      <c r="P17" s="170"/>
      <c r="Q17" s="166"/>
    </row>
    <row r="18" spans="1:17" ht="20.100000000000001" customHeight="1" x14ac:dyDescent="0.25">
      <c r="A18" s="94" t="s">
        <v>165</v>
      </c>
      <c r="B18" s="5" t="s">
        <v>162</v>
      </c>
      <c r="C18" s="59" t="s">
        <v>152</v>
      </c>
      <c r="D18" s="118"/>
      <c r="E18" s="119"/>
      <c r="F18" s="118">
        <v>123.9</v>
      </c>
      <c r="G18" s="162"/>
      <c r="H18" s="143"/>
      <c r="I18" s="162"/>
      <c r="J18" s="143"/>
      <c r="K18" s="162"/>
      <c r="L18" s="165"/>
      <c r="M18" s="172"/>
      <c r="N18" s="178"/>
      <c r="O18" s="166"/>
      <c r="P18" s="170"/>
      <c r="Q18" s="166"/>
    </row>
    <row r="19" spans="1:17" ht="20.100000000000001" customHeight="1" x14ac:dyDescent="0.25">
      <c r="A19" s="94" t="s">
        <v>166</v>
      </c>
      <c r="B19" s="5" t="s">
        <v>162</v>
      </c>
      <c r="C19" s="59" t="s">
        <v>152</v>
      </c>
      <c r="D19" s="118"/>
      <c r="E19" s="119"/>
      <c r="F19" s="143">
        <v>125.1</v>
      </c>
      <c r="G19" s="162"/>
      <c r="H19" s="143"/>
      <c r="I19" s="162"/>
      <c r="J19" s="143"/>
      <c r="K19" s="162"/>
      <c r="L19" s="165"/>
      <c r="M19" s="172"/>
      <c r="N19" s="178"/>
      <c r="O19" s="166"/>
      <c r="P19" s="170"/>
      <c r="Q19" s="166"/>
    </row>
    <row r="20" spans="1:17" ht="20.100000000000001" customHeight="1" x14ac:dyDescent="0.25">
      <c r="A20" s="94" t="s">
        <v>167</v>
      </c>
      <c r="B20" s="5" t="s">
        <v>162</v>
      </c>
      <c r="C20" s="59" t="s">
        <v>152</v>
      </c>
      <c r="D20" s="118"/>
      <c r="E20" s="119"/>
      <c r="F20" s="143">
        <v>125.12</v>
      </c>
      <c r="G20" s="162"/>
      <c r="H20" s="143"/>
      <c r="I20" s="162"/>
      <c r="J20" s="143"/>
      <c r="K20" s="162"/>
      <c r="L20" s="165"/>
      <c r="M20" s="172"/>
      <c r="N20" s="178"/>
      <c r="O20" s="166"/>
      <c r="P20" s="170"/>
      <c r="Q20" s="166"/>
    </row>
    <row r="21" spans="1:17" ht="20.100000000000001" customHeight="1" x14ac:dyDescent="0.25">
      <c r="A21" s="94" t="s">
        <v>168</v>
      </c>
      <c r="B21" s="5" t="s">
        <v>162</v>
      </c>
      <c r="C21" s="59" t="s">
        <v>152</v>
      </c>
      <c r="D21" s="118"/>
      <c r="E21" s="119"/>
      <c r="F21" s="118">
        <v>122.5</v>
      </c>
      <c r="G21" s="162"/>
      <c r="H21" s="143"/>
      <c r="I21" s="162"/>
      <c r="J21" s="143"/>
      <c r="K21" s="162"/>
      <c r="L21" s="165"/>
      <c r="M21" s="172"/>
      <c r="N21" s="178"/>
      <c r="O21" s="166"/>
      <c r="P21" s="170"/>
      <c r="Q21" s="166"/>
    </row>
    <row r="22" spans="1:17" ht="20.100000000000001" customHeight="1" x14ac:dyDescent="0.25">
      <c r="A22" s="94"/>
      <c r="B22" s="5"/>
      <c r="C22" s="59"/>
      <c r="D22" s="118"/>
      <c r="E22" s="119"/>
      <c r="F22" s="185">
        <v>732.49</v>
      </c>
      <c r="G22" s="162"/>
      <c r="H22" s="143"/>
      <c r="I22" s="162"/>
      <c r="J22" s="143"/>
      <c r="K22" s="162"/>
      <c r="L22" s="165"/>
      <c r="M22" s="172"/>
      <c r="N22" s="178"/>
      <c r="O22" s="166"/>
      <c r="P22" s="170"/>
      <c r="Q22" s="166"/>
    </row>
    <row r="23" spans="1:17" ht="20.100000000000001" customHeight="1" x14ac:dyDescent="0.25">
      <c r="A23" s="94" t="s">
        <v>170</v>
      </c>
      <c r="B23" s="5" t="s">
        <v>169</v>
      </c>
      <c r="C23" s="59" t="s">
        <v>152</v>
      </c>
      <c r="D23" s="118"/>
      <c r="E23" s="119"/>
      <c r="F23" s="143">
        <v>126.13</v>
      </c>
      <c r="G23" s="162"/>
      <c r="H23" s="143"/>
      <c r="I23" s="162"/>
      <c r="J23" s="117"/>
      <c r="K23" s="162"/>
      <c r="L23" s="165"/>
      <c r="M23" s="172"/>
      <c r="N23" s="178"/>
      <c r="O23" s="166"/>
      <c r="P23" s="170"/>
      <c r="Q23" s="166"/>
    </row>
    <row r="24" spans="1:17" ht="20.100000000000001" customHeight="1" x14ac:dyDescent="0.25">
      <c r="A24" s="94" t="s">
        <v>171</v>
      </c>
      <c r="B24" s="5" t="s">
        <v>169</v>
      </c>
      <c r="C24" s="59" t="s">
        <v>146</v>
      </c>
      <c r="D24" s="118"/>
      <c r="E24" s="119"/>
      <c r="F24" s="143">
        <v>122.11</v>
      </c>
      <c r="G24" s="162"/>
      <c r="H24" s="143"/>
      <c r="I24" s="162"/>
      <c r="J24" s="143"/>
      <c r="K24" s="162"/>
      <c r="L24" s="165"/>
      <c r="M24" s="172"/>
      <c r="N24" s="178"/>
      <c r="O24" s="166"/>
      <c r="P24" s="170"/>
      <c r="Q24" s="166"/>
    </row>
    <row r="25" spans="1:17" ht="20.100000000000001" customHeight="1" x14ac:dyDescent="0.25">
      <c r="A25" s="94" t="s">
        <v>172</v>
      </c>
      <c r="B25" s="5" t="s">
        <v>169</v>
      </c>
      <c r="C25" s="59" t="s">
        <v>146</v>
      </c>
      <c r="D25" s="118"/>
      <c r="E25" s="119"/>
      <c r="F25" s="143">
        <v>125.1</v>
      </c>
      <c r="G25" s="162"/>
      <c r="H25" s="143"/>
      <c r="I25" s="162"/>
      <c r="J25" s="143"/>
      <c r="K25" s="162"/>
      <c r="L25" s="165"/>
      <c r="M25" s="172"/>
      <c r="N25" s="178"/>
      <c r="O25" s="166"/>
      <c r="P25" s="170"/>
      <c r="Q25" s="166"/>
    </row>
    <row r="26" spans="1:17" ht="20.100000000000001" customHeight="1" x14ac:dyDescent="0.25">
      <c r="A26" s="94" t="s">
        <v>114</v>
      </c>
      <c r="B26" s="5" t="s">
        <v>169</v>
      </c>
      <c r="C26" s="59" t="s">
        <v>146</v>
      </c>
      <c r="D26" s="118"/>
      <c r="E26" s="119"/>
      <c r="F26" s="143">
        <v>124.1</v>
      </c>
      <c r="G26" s="162"/>
      <c r="H26" s="143"/>
      <c r="I26" s="162"/>
      <c r="J26" s="143"/>
      <c r="K26" s="162"/>
      <c r="L26" s="165"/>
      <c r="M26" s="172"/>
      <c r="N26" s="178"/>
      <c r="O26" s="166"/>
      <c r="P26" s="170"/>
      <c r="Q26" s="166"/>
    </row>
    <row r="27" spans="1:17" ht="20.100000000000001" customHeight="1" x14ac:dyDescent="0.25">
      <c r="A27" s="94" t="s">
        <v>115</v>
      </c>
      <c r="B27" s="5" t="s">
        <v>169</v>
      </c>
      <c r="C27" s="59" t="s">
        <v>146</v>
      </c>
      <c r="D27" s="118"/>
      <c r="E27" s="119"/>
      <c r="F27" s="143">
        <v>121.9</v>
      </c>
      <c r="G27" s="162"/>
      <c r="H27" s="143"/>
      <c r="I27" s="162"/>
      <c r="J27" s="143"/>
      <c r="K27" s="162"/>
      <c r="L27" s="165"/>
      <c r="M27" s="172"/>
      <c r="N27" s="178"/>
      <c r="O27" s="166"/>
      <c r="P27" s="170"/>
      <c r="Q27" s="166"/>
    </row>
    <row r="28" spans="1:17" ht="20.100000000000001" customHeight="1" x14ac:dyDescent="0.25">
      <c r="A28" s="94"/>
      <c r="B28" s="5"/>
      <c r="C28" s="59"/>
      <c r="D28" s="118"/>
      <c r="E28" s="119"/>
      <c r="F28" s="185">
        <v>618.53</v>
      </c>
      <c r="G28" s="162"/>
      <c r="H28" s="143"/>
      <c r="I28" s="162"/>
      <c r="J28" s="143"/>
      <c r="K28" s="162"/>
      <c r="L28" s="165"/>
      <c r="M28" s="172"/>
      <c r="N28" s="178"/>
      <c r="O28" s="166"/>
      <c r="P28" s="170"/>
      <c r="Q28" s="166"/>
    </row>
    <row r="29" spans="1:17" ht="20.100000000000001" customHeight="1" x14ac:dyDescent="0.25">
      <c r="A29" s="94"/>
      <c r="B29" s="5"/>
      <c r="C29" s="59"/>
      <c r="D29" s="118"/>
      <c r="E29" s="119"/>
      <c r="F29" s="143"/>
      <c r="G29" s="162"/>
      <c r="H29" s="143"/>
      <c r="I29" s="162"/>
      <c r="J29" s="143"/>
      <c r="K29" s="162"/>
      <c r="L29" s="165"/>
      <c r="M29" s="172"/>
      <c r="N29" s="178"/>
      <c r="O29" s="166"/>
      <c r="P29" s="170"/>
      <c r="Q29" s="166"/>
    </row>
    <row r="30" spans="1:17" ht="20.100000000000001" customHeight="1" x14ac:dyDescent="0.25">
      <c r="A30" s="94"/>
      <c r="B30" s="5"/>
      <c r="C30" s="59"/>
      <c r="D30" s="118"/>
      <c r="E30" s="119"/>
      <c r="F30" s="143"/>
      <c r="G30" s="162"/>
      <c r="H30" s="143"/>
      <c r="I30" s="162"/>
      <c r="J30" s="143"/>
      <c r="K30" s="162"/>
      <c r="L30" s="165"/>
      <c r="M30" s="172"/>
      <c r="N30" s="178"/>
      <c r="O30" s="166"/>
      <c r="P30" s="170"/>
      <c r="Q30" s="166"/>
    </row>
    <row r="31" spans="1:17" ht="20.100000000000001" customHeight="1" x14ac:dyDescent="0.25">
      <c r="A31" s="94"/>
      <c r="B31" s="5"/>
      <c r="C31" s="59"/>
      <c r="D31" s="118"/>
      <c r="E31" s="119"/>
      <c r="F31" s="143"/>
      <c r="G31" s="162"/>
      <c r="H31" s="143"/>
      <c r="I31" s="162"/>
      <c r="J31" s="143"/>
      <c r="K31" s="162"/>
      <c r="L31" s="165"/>
      <c r="M31" s="172"/>
      <c r="N31" s="178"/>
      <c r="O31" s="166"/>
      <c r="P31" s="170"/>
      <c r="Q31" s="166"/>
    </row>
    <row r="32" spans="1:17" ht="20.100000000000001" customHeight="1" x14ac:dyDescent="0.25">
      <c r="A32" s="94"/>
      <c r="B32" s="5"/>
      <c r="C32" s="59"/>
      <c r="D32" s="118"/>
      <c r="E32" s="119"/>
      <c r="F32" s="143"/>
      <c r="G32" s="162"/>
      <c r="H32" s="143"/>
      <c r="I32" s="162"/>
      <c r="J32" s="143"/>
      <c r="K32" s="162"/>
      <c r="L32" s="165"/>
      <c r="M32" s="172"/>
      <c r="N32" s="178"/>
      <c r="O32" s="166"/>
      <c r="P32" s="170"/>
      <c r="Q32" s="166"/>
    </row>
    <row r="33" spans="1:17" ht="20.100000000000001" customHeight="1" x14ac:dyDescent="0.25">
      <c r="A33" s="94"/>
      <c r="B33" s="5"/>
      <c r="C33" s="59"/>
      <c r="D33" s="118"/>
      <c r="E33" s="119"/>
      <c r="F33" s="143"/>
      <c r="G33" s="162"/>
      <c r="H33" s="143"/>
      <c r="I33" s="162"/>
      <c r="J33" s="143"/>
      <c r="K33" s="162"/>
      <c r="L33" s="165"/>
      <c r="M33" s="172"/>
      <c r="N33" s="178"/>
      <c r="O33" s="166"/>
      <c r="P33" s="170"/>
      <c r="Q33" s="166"/>
    </row>
    <row r="34" spans="1:17" ht="20.100000000000001" customHeight="1" x14ac:dyDescent="0.25">
      <c r="A34" s="94"/>
      <c r="B34" s="5"/>
      <c r="C34" s="59"/>
      <c r="D34" s="118"/>
      <c r="E34" s="119"/>
      <c r="F34" s="143"/>
      <c r="G34" s="162"/>
      <c r="H34" s="143"/>
      <c r="I34" s="162"/>
      <c r="J34" s="143"/>
      <c r="K34" s="162"/>
      <c r="L34" s="165"/>
      <c r="M34" s="172"/>
      <c r="N34" s="178"/>
      <c r="O34" s="166"/>
      <c r="P34" s="170"/>
      <c r="Q34" s="166"/>
    </row>
    <row r="35" spans="1:17" ht="20.100000000000001" customHeight="1" x14ac:dyDescent="0.25">
      <c r="A35" s="94"/>
      <c r="B35" s="5"/>
      <c r="C35" s="59"/>
      <c r="D35" s="118"/>
      <c r="E35" s="119"/>
      <c r="F35" s="143"/>
      <c r="G35" s="162"/>
      <c r="H35" s="143"/>
      <c r="I35" s="162"/>
      <c r="J35" s="143"/>
      <c r="K35" s="162"/>
      <c r="L35" s="165"/>
      <c r="M35" s="172"/>
      <c r="N35" s="178"/>
      <c r="O35" s="166"/>
      <c r="P35" s="170"/>
      <c r="Q35" s="166"/>
    </row>
    <row r="36" spans="1:17" ht="20.100000000000001" customHeight="1" x14ac:dyDescent="0.25">
      <c r="A36" s="94"/>
      <c r="B36" s="5"/>
      <c r="C36" s="59"/>
      <c r="D36" s="118"/>
      <c r="E36" s="119"/>
      <c r="F36" s="143"/>
      <c r="G36" s="162"/>
      <c r="H36" s="143"/>
      <c r="I36" s="162"/>
      <c r="J36" s="143"/>
      <c r="K36" s="162"/>
      <c r="L36" s="165"/>
      <c r="M36" s="172"/>
      <c r="N36" s="178"/>
      <c r="O36" s="166"/>
      <c r="P36" s="170"/>
      <c r="Q36" s="166"/>
    </row>
    <row r="37" spans="1:17" ht="20.100000000000001" customHeight="1" x14ac:dyDescent="0.25">
      <c r="A37" s="94"/>
      <c r="B37" s="5"/>
      <c r="C37" s="59"/>
      <c r="D37" s="118"/>
      <c r="E37" s="119"/>
      <c r="F37" s="143"/>
      <c r="G37" s="162"/>
      <c r="H37" s="143"/>
      <c r="I37" s="162"/>
      <c r="J37" s="53"/>
      <c r="K37" s="162"/>
      <c r="L37" s="165"/>
      <c r="M37" s="172"/>
      <c r="N37" s="178"/>
      <c r="O37" s="166"/>
      <c r="P37" s="170"/>
      <c r="Q37" s="166"/>
    </row>
    <row r="38" spans="1:17" ht="20.100000000000001" customHeight="1" x14ac:dyDescent="0.25">
      <c r="A38" s="94"/>
      <c r="B38" s="5"/>
      <c r="C38" s="59"/>
      <c r="D38" s="118"/>
      <c r="E38" s="119"/>
      <c r="F38" s="143"/>
      <c r="G38" s="162"/>
      <c r="H38" s="143"/>
      <c r="I38" s="162"/>
      <c r="J38" s="53"/>
      <c r="K38" s="162"/>
      <c r="L38" s="165"/>
      <c r="M38" s="172"/>
      <c r="N38" s="178"/>
      <c r="O38" s="166"/>
      <c r="P38" s="170"/>
      <c r="Q38" s="172"/>
    </row>
    <row r="39" spans="1:17" ht="20.100000000000001" customHeight="1" x14ac:dyDescent="0.25">
      <c r="A39" s="121"/>
      <c r="B39" s="87"/>
      <c r="C39" s="122"/>
      <c r="D39" s="118"/>
      <c r="E39" s="119"/>
      <c r="F39" s="144"/>
      <c r="G39" s="162"/>
      <c r="H39" s="144"/>
      <c r="I39" s="162"/>
      <c r="J39" s="53"/>
      <c r="K39" s="162"/>
      <c r="L39" s="165"/>
      <c r="M39" s="172"/>
      <c r="N39" s="178"/>
      <c r="O39" s="166"/>
      <c r="P39" s="170"/>
      <c r="Q39" s="166"/>
    </row>
    <row r="40" spans="1:17" ht="20.100000000000001" customHeight="1" x14ac:dyDescent="0.25">
      <c r="A40" s="121"/>
      <c r="B40" s="87"/>
      <c r="C40" s="122"/>
      <c r="D40" s="118"/>
      <c r="E40" s="119"/>
      <c r="F40" s="144"/>
      <c r="G40" s="162"/>
      <c r="H40" s="144"/>
      <c r="I40" s="162"/>
      <c r="J40" s="117"/>
      <c r="K40" s="162"/>
      <c r="L40" s="165"/>
      <c r="M40" s="172"/>
      <c r="N40" s="178"/>
      <c r="O40" s="166"/>
      <c r="P40" s="170"/>
      <c r="Q40" s="166"/>
    </row>
    <row r="41" spans="1:17" ht="20.100000000000001" customHeight="1" x14ac:dyDescent="0.25">
      <c r="A41" s="94"/>
      <c r="B41" s="5"/>
      <c r="C41" s="59"/>
      <c r="D41" s="118"/>
      <c r="E41" s="119"/>
      <c r="F41" s="143"/>
      <c r="G41" s="162"/>
      <c r="H41" s="143"/>
      <c r="I41" s="162"/>
      <c r="J41" s="143"/>
      <c r="K41" s="162"/>
      <c r="L41" s="165"/>
      <c r="M41" s="172"/>
      <c r="N41" s="178"/>
      <c r="O41" s="166"/>
      <c r="P41" s="170"/>
      <c r="Q41" s="166"/>
    </row>
    <row r="42" spans="1:17" ht="20.100000000000001" customHeight="1" x14ac:dyDescent="0.25">
      <c r="A42" s="94"/>
      <c r="B42" s="5"/>
      <c r="C42" s="59"/>
      <c r="D42" s="118"/>
      <c r="E42" s="119"/>
      <c r="F42" s="143"/>
      <c r="G42" s="162"/>
      <c r="H42" s="143"/>
      <c r="I42" s="162"/>
      <c r="J42" s="117"/>
      <c r="K42" s="162"/>
      <c r="L42" s="165"/>
      <c r="M42" s="172"/>
      <c r="N42" s="178"/>
      <c r="O42" s="166"/>
      <c r="P42" s="170"/>
      <c r="Q42" s="166"/>
    </row>
    <row r="43" spans="1:17" ht="20.100000000000001" customHeight="1" x14ac:dyDescent="0.25">
      <c r="A43" s="94"/>
      <c r="B43" s="5"/>
      <c r="C43" s="59"/>
      <c r="D43" s="118"/>
      <c r="E43" s="119"/>
      <c r="F43" s="143"/>
      <c r="G43" s="162"/>
      <c r="H43" s="143"/>
      <c r="I43" s="162"/>
      <c r="J43" s="53"/>
      <c r="K43" s="162"/>
      <c r="L43" s="165"/>
      <c r="M43" s="172"/>
      <c r="N43" s="178"/>
      <c r="O43" s="166"/>
      <c r="P43" s="170"/>
      <c r="Q43" s="166"/>
    </row>
    <row r="44" spans="1:17" ht="20.100000000000001" customHeight="1" x14ac:dyDescent="0.25">
      <c r="A44" s="94"/>
      <c r="B44" s="5"/>
      <c r="C44" s="59"/>
      <c r="D44" s="118"/>
      <c r="E44" s="119"/>
      <c r="F44" s="143"/>
      <c r="G44" s="162"/>
      <c r="H44" s="143"/>
      <c r="I44" s="162"/>
      <c r="J44" s="53"/>
      <c r="K44" s="162"/>
      <c r="L44" s="165"/>
      <c r="M44" s="172"/>
      <c r="N44" s="178"/>
      <c r="O44" s="166"/>
      <c r="P44" s="170"/>
      <c r="Q44" s="166"/>
    </row>
    <row r="45" spans="1:17" ht="20.100000000000001" customHeight="1" x14ac:dyDescent="0.25">
      <c r="A45" s="94"/>
      <c r="B45" s="5"/>
      <c r="C45" s="59"/>
      <c r="D45" s="118"/>
      <c r="E45" s="119"/>
      <c r="F45" s="143"/>
      <c r="G45" s="162"/>
      <c r="H45" s="143"/>
      <c r="I45" s="162"/>
      <c r="J45" s="143"/>
      <c r="K45" s="162"/>
      <c r="L45" s="165"/>
      <c r="M45" s="172"/>
      <c r="N45" s="178"/>
      <c r="O45" s="166"/>
      <c r="P45" s="170"/>
      <c r="Q45" s="166"/>
    </row>
    <row r="46" spans="1:17" ht="20.100000000000001" customHeight="1" x14ac:dyDescent="0.25">
      <c r="A46" s="94"/>
      <c r="B46" s="5"/>
      <c r="C46" s="59"/>
      <c r="D46" s="118"/>
      <c r="E46" s="119"/>
      <c r="F46" s="143"/>
      <c r="G46" s="162"/>
      <c r="H46" s="143"/>
      <c r="I46" s="162"/>
      <c r="J46" s="117"/>
      <c r="K46" s="162"/>
      <c r="L46" s="165"/>
      <c r="M46" s="172"/>
      <c r="N46" s="178"/>
      <c r="O46" s="166"/>
      <c r="P46" s="170"/>
      <c r="Q46" s="166"/>
    </row>
    <row r="47" spans="1:17" ht="20.100000000000001" customHeight="1" x14ac:dyDescent="0.25">
      <c r="A47" s="94"/>
      <c r="B47" s="5"/>
      <c r="C47" s="59"/>
      <c r="D47" s="118"/>
      <c r="E47" s="119"/>
      <c r="F47" s="143"/>
      <c r="G47" s="162"/>
      <c r="H47" s="143"/>
      <c r="I47" s="162"/>
      <c r="J47" s="143"/>
      <c r="K47" s="162"/>
      <c r="L47" s="165"/>
      <c r="M47" s="172"/>
      <c r="N47" s="178"/>
      <c r="O47" s="166"/>
      <c r="P47" s="170"/>
      <c r="Q47" s="166"/>
    </row>
    <row r="48" spans="1:17" ht="20.100000000000001" customHeight="1" x14ac:dyDescent="0.25">
      <c r="A48" s="94"/>
      <c r="B48" s="5"/>
      <c r="C48" s="59"/>
      <c r="D48" s="118"/>
      <c r="E48" s="119"/>
      <c r="F48" s="143"/>
      <c r="G48" s="162"/>
      <c r="H48" s="143"/>
      <c r="I48" s="162"/>
      <c r="J48" s="117"/>
      <c r="K48" s="162"/>
      <c r="L48" s="165"/>
      <c r="M48" s="172"/>
      <c r="N48" s="178"/>
      <c r="O48" s="166"/>
      <c r="P48" s="170"/>
      <c r="Q48" s="166"/>
    </row>
    <row r="49" spans="1:17" ht="20.100000000000001" customHeight="1" x14ac:dyDescent="0.25">
      <c r="A49" s="121"/>
      <c r="B49" s="87"/>
      <c r="C49" s="122"/>
      <c r="D49" s="118"/>
      <c r="E49" s="119"/>
      <c r="F49" s="144"/>
      <c r="G49" s="162"/>
      <c r="H49" s="144"/>
      <c r="I49" s="162"/>
      <c r="J49" s="144"/>
      <c r="K49" s="162"/>
      <c r="L49" s="165"/>
      <c r="M49" s="172"/>
      <c r="N49" s="178"/>
      <c r="O49" s="166"/>
      <c r="P49" s="170"/>
      <c r="Q49" s="166"/>
    </row>
    <row r="50" spans="1:17" ht="20.100000000000001" customHeight="1" x14ac:dyDescent="0.25">
      <c r="A50" s="121"/>
      <c r="B50" s="87"/>
      <c r="C50" s="122"/>
      <c r="D50" s="118"/>
      <c r="E50" s="119"/>
      <c r="F50" s="144"/>
      <c r="G50" s="162"/>
      <c r="H50" s="144"/>
      <c r="I50" s="162"/>
      <c r="J50" s="126"/>
      <c r="K50" s="162"/>
      <c r="L50" s="165"/>
      <c r="M50" s="172"/>
      <c r="N50" s="178"/>
      <c r="O50" s="166"/>
      <c r="P50" s="170"/>
      <c r="Q50" s="166"/>
    </row>
    <row r="51" spans="1:17" ht="20.100000000000001" customHeight="1" x14ac:dyDescent="0.25">
      <c r="A51" s="4"/>
      <c r="B51" s="5"/>
      <c r="C51" s="5"/>
      <c r="D51" s="118"/>
      <c r="E51" s="119"/>
      <c r="F51" s="145"/>
      <c r="G51" s="162"/>
      <c r="H51" s="144"/>
      <c r="I51" s="162"/>
      <c r="J51" s="144"/>
      <c r="K51" s="162"/>
      <c r="L51" s="165"/>
      <c r="M51" s="172"/>
      <c r="N51" s="178"/>
      <c r="O51" s="166"/>
      <c r="P51" s="170"/>
      <c r="Q51" s="166"/>
    </row>
    <row r="52" spans="1:17" ht="20.100000000000001" customHeight="1" x14ac:dyDescent="0.25">
      <c r="A52" s="4"/>
      <c r="B52" s="5"/>
      <c r="C52" s="5"/>
      <c r="D52" s="118"/>
      <c r="E52" s="124"/>
      <c r="F52" s="145"/>
      <c r="G52" s="162"/>
      <c r="H52" s="144"/>
      <c r="I52" s="162"/>
      <c r="J52" s="126"/>
      <c r="K52" s="162"/>
      <c r="L52" s="165"/>
      <c r="M52" s="172"/>
      <c r="N52" s="178"/>
      <c r="O52" s="166"/>
      <c r="P52" s="170"/>
      <c r="Q52" s="166"/>
    </row>
    <row r="53" spans="1:17" ht="20.100000000000001" customHeight="1" x14ac:dyDescent="0.25">
      <c r="A53" s="183"/>
      <c r="B53" s="5"/>
      <c r="C53" s="5"/>
      <c r="D53" s="118"/>
      <c r="E53" s="124"/>
      <c r="F53" s="145"/>
      <c r="G53" s="162"/>
      <c r="H53" s="144"/>
      <c r="I53" s="162"/>
      <c r="J53" s="126"/>
      <c r="K53" s="162"/>
      <c r="L53" s="165"/>
      <c r="M53" s="172"/>
      <c r="N53" s="178"/>
      <c r="O53" s="166"/>
      <c r="P53" s="170"/>
      <c r="Q53" s="166"/>
    </row>
    <row r="54" spans="1:17" ht="20.100000000000001" customHeight="1" x14ac:dyDescent="0.25">
      <c r="A54" s="183"/>
      <c r="B54" s="87"/>
      <c r="C54" s="184"/>
      <c r="D54" s="123"/>
      <c r="E54" s="124"/>
      <c r="F54" s="145"/>
      <c r="G54" s="125"/>
      <c r="H54" s="144"/>
      <c r="I54" s="125"/>
      <c r="J54" s="144"/>
      <c r="K54" s="125"/>
      <c r="L54" s="165"/>
      <c r="M54" s="172"/>
      <c r="N54" s="178"/>
      <c r="O54" s="166"/>
      <c r="P54" s="170"/>
      <c r="Q54" s="166"/>
    </row>
    <row r="55" spans="1:17" ht="20.100000000000001" customHeight="1" x14ac:dyDescent="0.25">
      <c r="A55" s="183"/>
      <c r="B55" s="87"/>
      <c r="C55" s="184"/>
      <c r="D55" s="123"/>
      <c r="E55" s="124"/>
      <c r="F55" s="145"/>
      <c r="G55" s="125"/>
      <c r="H55" s="144"/>
      <c r="I55" s="125"/>
      <c r="J55" s="126"/>
      <c r="K55" s="125"/>
      <c r="L55" s="165"/>
      <c r="M55" s="172"/>
      <c r="N55" s="178"/>
      <c r="O55" s="166"/>
      <c r="P55" s="170"/>
      <c r="Q55" s="166"/>
    </row>
    <row r="56" spans="1:17" ht="20.100000000000001" customHeight="1" x14ac:dyDescent="0.25">
      <c r="A56" s="183"/>
      <c r="B56" s="87"/>
      <c r="C56" s="184"/>
      <c r="D56" s="123"/>
      <c r="E56" s="124"/>
      <c r="F56" s="145"/>
      <c r="G56" s="125"/>
      <c r="H56" s="144"/>
      <c r="I56" s="125"/>
      <c r="J56" s="126"/>
      <c r="K56" s="125"/>
      <c r="L56" s="165"/>
      <c r="M56" s="172"/>
      <c r="N56" s="178"/>
      <c r="O56" s="166"/>
      <c r="P56" s="170"/>
      <c r="Q56" s="166"/>
    </row>
    <row r="57" spans="1:17" ht="20.100000000000001" customHeight="1" x14ac:dyDescent="0.25">
      <c r="A57" s="183"/>
      <c r="B57" s="87"/>
      <c r="C57" s="184"/>
      <c r="D57" s="123"/>
      <c r="E57" s="124"/>
      <c r="F57" s="145"/>
      <c r="G57" s="125"/>
      <c r="H57" s="144"/>
      <c r="I57" s="125"/>
      <c r="J57" s="126"/>
      <c r="K57" s="125"/>
      <c r="L57" s="165"/>
      <c r="M57" s="172"/>
      <c r="N57" s="178"/>
      <c r="O57" s="166"/>
      <c r="P57" s="170"/>
      <c r="Q57" s="166"/>
    </row>
    <row r="58" spans="1:17" ht="20.100000000000001" customHeight="1" x14ac:dyDescent="0.25">
      <c r="A58" s="183"/>
      <c r="B58" s="87"/>
      <c r="C58" s="184"/>
      <c r="D58" s="123"/>
      <c r="E58" s="124"/>
      <c r="F58" s="145"/>
      <c r="G58" s="125"/>
      <c r="H58" s="144"/>
      <c r="I58" s="125"/>
      <c r="J58" s="126"/>
      <c r="K58" s="125"/>
      <c r="L58" s="165"/>
      <c r="M58" s="172"/>
      <c r="N58" s="178"/>
      <c r="O58" s="166"/>
      <c r="P58" s="170"/>
      <c r="Q58" s="166"/>
    </row>
    <row r="59" spans="1:17" ht="20.100000000000001" customHeight="1" x14ac:dyDescent="0.25">
      <c r="A59" s="183"/>
      <c r="B59" s="87"/>
      <c r="C59" s="184"/>
      <c r="D59" s="123"/>
      <c r="E59" s="124"/>
      <c r="F59" s="145"/>
      <c r="G59" s="125"/>
      <c r="H59" s="144"/>
      <c r="I59" s="125"/>
      <c r="J59" s="126"/>
      <c r="K59" s="125"/>
      <c r="L59" s="165"/>
      <c r="M59" s="172"/>
      <c r="N59" s="178"/>
      <c r="O59" s="166"/>
      <c r="P59" s="170"/>
      <c r="Q59" s="166"/>
    </row>
    <row r="60" spans="1:17" ht="20.100000000000001" customHeight="1" x14ac:dyDescent="0.25">
      <c r="A60" s="183"/>
      <c r="B60" s="87"/>
      <c r="C60" s="184"/>
      <c r="D60" s="123"/>
      <c r="E60" s="124"/>
      <c r="F60" s="145"/>
      <c r="G60" s="125"/>
      <c r="H60" s="144"/>
      <c r="I60" s="125"/>
      <c r="J60" s="126"/>
      <c r="K60" s="125"/>
      <c r="L60" s="165"/>
      <c r="M60" s="172"/>
      <c r="N60" s="178"/>
      <c r="O60" s="166"/>
      <c r="P60" s="170"/>
      <c r="Q60" s="166"/>
    </row>
    <row r="61" spans="1:17" ht="20.100000000000001" customHeight="1" x14ac:dyDescent="0.25">
      <c r="A61" s="183"/>
      <c r="B61" s="87"/>
      <c r="C61" s="184"/>
      <c r="D61" s="123"/>
      <c r="E61" s="124"/>
      <c r="F61" s="145"/>
      <c r="G61" s="125"/>
      <c r="H61" s="144"/>
      <c r="I61" s="125"/>
      <c r="J61" s="126"/>
      <c r="K61" s="125"/>
      <c r="L61" s="165"/>
      <c r="M61" s="172"/>
      <c r="N61" s="178"/>
      <c r="O61" s="166"/>
      <c r="P61" s="170"/>
      <c r="Q61" s="166"/>
    </row>
    <row r="62" spans="1:17" ht="20.100000000000001" customHeight="1" x14ac:dyDescent="0.25">
      <c r="A62" s="183"/>
      <c r="B62" s="87"/>
      <c r="C62" s="184"/>
      <c r="D62" s="123"/>
      <c r="E62" s="124"/>
      <c r="F62" s="145"/>
      <c r="G62" s="125"/>
      <c r="H62" s="144"/>
      <c r="I62" s="125"/>
      <c r="J62" s="126"/>
      <c r="K62" s="125"/>
      <c r="L62" s="165"/>
      <c r="M62" s="172"/>
      <c r="N62" s="178"/>
      <c r="O62" s="166"/>
      <c r="P62" s="170"/>
      <c r="Q62" s="166"/>
    </row>
    <row r="63" spans="1:17" ht="20.100000000000001" customHeight="1" x14ac:dyDescent="0.25">
      <c r="A63" s="121"/>
      <c r="B63" s="87"/>
      <c r="C63" s="122"/>
      <c r="D63" s="123"/>
      <c r="E63" s="124"/>
      <c r="F63" s="144"/>
      <c r="G63" s="125"/>
      <c r="H63" s="144"/>
      <c r="I63" s="125"/>
      <c r="J63" s="126"/>
      <c r="K63" s="125"/>
      <c r="L63" s="165"/>
      <c r="M63" s="172"/>
      <c r="N63" s="178"/>
      <c r="O63" s="166"/>
      <c r="P63" s="170"/>
      <c r="Q63" s="166"/>
    </row>
    <row r="64" spans="1:17" ht="20.100000000000001" customHeight="1" x14ac:dyDescent="0.25">
      <c r="A64" s="121"/>
      <c r="B64" s="87"/>
      <c r="C64" s="122"/>
      <c r="D64" s="123"/>
      <c r="E64" s="124"/>
      <c r="F64" s="144"/>
      <c r="G64" s="125"/>
      <c r="H64" s="144"/>
      <c r="I64" s="125"/>
      <c r="J64" s="126"/>
      <c r="K64" s="125"/>
      <c r="L64" s="165"/>
      <c r="M64" s="172"/>
      <c r="N64" s="178"/>
      <c r="O64" s="166"/>
      <c r="P64" s="170"/>
      <c r="Q64" s="166"/>
    </row>
    <row r="65" spans="1:17" ht="20.100000000000001" customHeight="1" thickBot="1" x14ac:dyDescent="0.3">
      <c r="A65" s="96"/>
      <c r="B65" s="56"/>
      <c r="C65" s="57"/>
      <c r="D65" s="136"/>
      <c r="E65" s="137"/>
      <c r="F65" s="146"/>
      <c r="G65" s="133"/>
      <c r="H65" s="146"/>
      <c r="I65" s="133"/>
      <c r="J65" s="132"/>
      <c r="K65" s="133"/>
      <c r="L65" s="167"/>
      <c r="M65" s="173"/>
      <c r="N65" s="179"/>
      <c r="O65" s="168"/>
      <c r="P65" s="171"/>
      <c r="Q65" s="168"/>
    </row>
    <row r="66" spans="1:17" ht="24.95" customHeight="1" x14ac:dyDescent="0.25"/>
    <row r="67" spans="1:17" ht="24.95" customHeight="1" x14ac:dyDescent="0.25">
      <c r="A67" s="134"/>
    </row>
    <row r="68" spans="1:17" ht="24.95" customHeight="1" x14ac:dyDescent="0.25">
      <c r="G68" s="135"/>
    </row>
    <row r="69" spans="1:17" ht="24.95" customHeight="1" x14ac:dyDescent="0.25"/>
    <row r="70" spans="1:17" ht="24.95" customHeight="1" x14ac:dyDescent="0.25"/>
    <row r="71" spans="1:17" ht="24.95" customHeight="1" x14ac:dyDescent="0.25"/>
    <row r="72" spans="1:17" ht="24.95" customHeight="1" x14ac:dyDescent="0.25"/>
    <row r="73" spans="1:17" ht="24.95" customHeight="1" x14ac:dyDescent="0.25"/>
    <row r="74" spans="1:17" ht="24.95" customHeight="1" x14ac:dyDescent="0.25"/>
    <row r="75" spans="1:17" ht="24.95" customHeight="1" x14ac:dyDescent="0.25"/>
    <row r="76" spans="1:17" ht="24.95" customHeight="1" x14ac:dyDescent="0.25"/>
    <row r="77" spans="1:17" ht="24.95" customHeight="1" x14ac:dyDescent="0.25"/>
    <row r="78" spans="1:17" ht="24.95" customHeight="1" x14ac:dyDescent="0.25"/>
    <row r="79" spans="1:17" ht="24.95" customHeight="1" x14ac:dyDescent="0.25"/>
    <row r="80" spans="1:1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</sheetData>
  <sortState xmlns:xlrd2="http://schemas.microsoft.com/office/spreadsheetml/2017/richdata2" ref="A5:Q54">
    <sortCondition ref="B5:B54"/>
    <sortCondition descending="1" ref="E5:E54"/>
    <sortCondition ref="A5:A54"/>
  </sortState>
  <mergeCells count="25">
    <mergeCell ref="J2:K2"/>
    <mergeCell ref="J3:J4"/>
    <mergeCell ref="K3:K4"/>
    <mergeCell ref="L2:M2"/>
    <mergeCell ref="L3:L4"/>
    <mergeCell ref="M3:M4"/>
    <mergeCell ref="E3:E4"/>
    <mergeCell ref="F3:F4"/>
    <mergeCell ref="G3:G4"/>
    <mergeCell ref="F2:G2"/>
    <mergeCell ref="H2:I2"/>
    <mergeCell ref="D2:E2"/>
    <mergeCell ref="H3:H4"/>
    <mergeCell ref="I3:I4"/>
    <mergeCell ref="A1:C1"/>
    <mergeCell ref="A3:A4"/>
    <mergeCell ref="B3:B4"/>
    <mergeCell ref="C3:C4"/>
    <mergeCell ref="D3:D4"/>
    <mergeCell ref="N2:O2"/>
    <mergeCell ref="P2:Q2"/>
    <mergeCell ref="N3:N4"/>
    <mergeCell ref="O3:O4"/>
    <mergeCell ref="P3:P4"/>
    <mergeCell ref="Q3:Q4"/>
  </mergeCells>
  <pageMargins left="0.19685039370078741" right="0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4266-731A-430B-9A74-513CE0FC44ED}">
  <dimension ref="A1:N4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0.7109375" customWidth="1"/>
    <col min="2" max="3" width="10.7109375" style="1" customWidth="1"/>
    <col min="4" max="12" width="6.7109375" style="1" customWidth="1"/>
    <col min="13" max="14" width="12.7109375" customWidth="1"/>
  </cols>
  <sheetData>
    <row r="1" spans="1:14" ht="30" customHeight="1" x14ac:dyDescent="0.25">
      <c r="A1" s="101" t="s">
        <v>127</v>
      </c>
      <c r="B1" s="9"/>
      <c r="D1" s="9"/>
      <c r="E1" s="9"/>
      <c r="F1" s="2"/>
    </row>
    <row r="2" spans="1:14" ht="9.9499999999999993" customHeight="1" x14ac:dyDescent="0.25">
      <c r="A2" s="10"/>
      <c r="B2" s="9"/>
      <c r="D2" s="9"/>
      <c r="E2" s="9"/>
      <c r="F2" s="2"/>
    </row>
    <row r="3" spans="1:14" ht="15" customHeight="1" x14ac:dyDescent="0.25">
      <c r="A3" s="258" t="s">
        <v>0</v>
      </c>
      <c r="B3" s="258" t="s">
        <v>1</v>
      </c>
      <c r="C3" s="258" t="s">
        <v>18</v>
      </c>
      <c r="D3" s="296" t="s">
        <v>2</v>
      </c>
      <c r="E3" s="297"/>
      <c r="F3" s="297"/>
      <c r="G3" s="297"/>
      <c r="H3" s="297"/>
      <c r="I3" s="297"/>
      <c r="J3" s="297"/>
      <c r="K3" s="297"/>
      <c r="L3" s="298"/>
    </row>
    <row r="4" spans="1:14" ht="24" thickBot="1" x14ac:dyDescent="0.3">
      <c r="A4" s="259"/>
      <c r="B4" s="259"/>
      <c r="C4" s="259"/>
      <c r="D4" s="299" t="s">
        <v>20</v>
      </c>
      <c r="E4" s="300"/>
      <c r="F4" s="88" t="s">
        <v>19</v>
      </c>
      <c r="G4" s="299" t="s">
        <v>21</v>
      </c>
      <c r="H4" s="300"/>
      <c r="I4" s="88" t="s">
        <v>19</v>
      </c>
      <c r="J4" s="301" t="s">
        <v>31</v>
      </c>
      <c r="K4" s="302"/>
      <c r="L4" s="102" t="s">
        <v>24</v>
      </c>
    </row>
    <row r="5" spans="1:14" ht="20.100000000000001" customHeight="1" x14ac:dyDescent="0.25">
      <c r="A5" s="90" t="s">
        <v>109</v>
      </c>
      <c r="B5" s="91" t="s">
        <v>56</v>
      </c>
      <c r="C5" s="91" t="s">
        <v>22</v>
      </c>
      <c r="D5" s="91">
        <v>58</v>
      </c>
      <c r="E5" s="91">
        <v>6</v>
      </c>
      <c r="F5" s="91">
        <v>91.4</v>
      </c>
      <c r="G5" s="91">
        <v>52</v>
      </c>
      <c r="H5" s="91">
        <v>1</v>
      </c>
      <c r="I5" s="91">
        <v>75.7</v>
      </c>
      <c r="J5" s="105">
        <f t="shared" ref="J5:K26" si="0">G5+D5</f>
        <v>110</v>
      </c>
      <c r="K5" s="105">
        <f t="shared" si="0"/>
        <v>7</v>
      </c>
      <c r="L5" s="106">
        <f t="shared" ref="L5:L10" si="1">SUM(I5,F5)</f>
        <v>167.10000000000002</v>
      </c>
      <c r="M5" s="92"/>
      <c r="N5" s="93"/>
    </row>
    <row r="6" spans="1:14" ht="20.100000000000001" customHeight="1" x14ac:dyDescent="0.25">
      <c r="A6" s="94" t="s">
        <v>110</v>
      </c>
      <c r="B6" s="5" t="s">
        <v>56</v>
      </c>
      <c r="C6" s="5" t="s">
        <v>22</v>
      </c>
      <c r="D6" s="5">
        <v>59</v>
      </c>
      <c r="E6" s="5">
        <v>8</v>
      </c>
      <c r="F6" s="5">
        <v>95.7</v>
      </c>
      <c r="G6" s="5">
        <v>64</v>
      </c>
      <c r="H6" s="5">
        <v>7</v>
      </c>
      <c r="I6" s="5">
        <v>101.4</v>
      </c>
      <c r="J6" s="25">
        <f t="shared" si="0"/>
        <v>123</v>
      </c>
      <c r="K6" s="25">
        <f t="shared" si="0"/>
        <v>15</v>
      </c>
      <c r="L6" s="7">
        <f t="shared" si="1"/>
        <v>197.10000000000002</v>
      </c>
      <c r="N6" s="95"/>
    </row>
    <row r="7" spans="1:14" ht="20.100000000000001" customHeight="1" x14ac:dyDescent="0.25">
      <c r="A7" s="94" t="s">
        <v>111</v>
      </c>
      <c r="B7" s="5" t="s">
        <v>56</v>
      </c>
      <c r="C7" s="5" t="s">
        <v>23</v>
      </c>
      <c r="D7" s="5">
        <v>55</v>
      </c>
      <c r="E7" s="5">
        <v>3</v>
      </c>
      <c r="F7" s="5">
        <v>77.099999999999994</v>
      </c>
      <c r="G7" s="5">
        <v>57</v>
      </c>
      <c r="H7" s="5">
        <v>1</v>
      </c>
      <c r="I7" s="5">
        <v>74.400000000000006</v>
      </c>
      <c r="J7" s="25">
        <f t="shared" si="0"/>
        <v>112</v>
      </c>
      <c r="K7" s="25">
        <f t="shared" si="0"/>
        <v>4</v>
      </c>
      <c r="L7" s="7">
        <f t="shared" si="1"/>
        <v>151.5</v>
      </c>
      <c r="N7" s="95"/>
    </row>
    <row r="8" spans="1:14" ht="20.100000000000001" customHeight="1" x14ac:dyDescent="0.25">
      <c r="A8" s="94" t="s">
        <v>112</v>
      </c>
      <c r="B8" s="5" t="s">
        <v>56</v>
      </c>
      <c r="C8" s="5" t="s">
        <v>22</v>
      </c>
      <c r="D8" s="5">
        <v>57</v>
      </c>
      <c r="E8" s="5">
        <v>2</v>
      </c>
      <c r="F8" s="5">
        <v>84.3</v>
      </c>
      <c r="G8" s="5">
        <v>60</v>
      </c>
      <c r="H8" s="5">
        <v>4</v>
      </c>
      <c r="I8" s="5">
        <v>91.4</v>
      </c>
      <c r="J8" s="25">
        <f t="shared" si="0"/>
        <v>117</v>
      </c>
      <c r="K8" s="25">
        <f t="shared" si="0"/>
        <v>6</v>
      </c>
      <c r="L8" s="7">
        <f t="shared" si="1"/>
        <v>175.7</v>
      </c>
      <c r="N8" s="95"/>
    </row>
    <row r="9" spans="1:14" ht="20.100000000000001" customHeight="1" x14ac:dyDescent="0.25">
      <c r="A9" s="94" t="s">
        <v>113</v>
      </c>
      <c r="B9" s="5" t="s">
        <v>56</v>
      </c>
      <c r="C9" s="5" t="s">
        <v>22</v>
      </c>
      <c r="D9" s="25">
        <v>55</v>
      </c>
      <c r="E9" s="25">
        <v>1</v>
      </c>
      <c r="F9" s="7">
        <v>80</v>
      </c>
      <c r="G9" s="5">
        <v>58</v>
      </c>
      <c r="H9" s="5">
        <v>0</v>
      </c>
      <c r="I9" s="5">
        <v>82.9</v>
      </c>
      <c r="J9" s="25">
        <f t="shared" si="0"/>
        <v>113</v>
      </c>
      <c r="K9" s="25">
        <f t="shared" si="0"/>
        <v>1</v>
      </c>
      <c r="L9" s="7">
        <f t="shared" si="1"/>
        <v>162.9</v>
      </c>
      <c r="N9" s="95"/>
    </row>
    <row r="10" spans="1:14" ht="20.100000000000001" customHeight="1" x14ac:dyDescent="0.25">
      <c r="A10" s="94" t="s">
        <v>114</v>
      </c>
      <c r="B10" s="5" t="s">
        <v>56</v>
      </c>
      <c r="C10" s="5" t="s">
        <v>22</v>
      </c>
      <c r="D10" s="5">
        <v>57</v>
      </c>
      <c r="E10" s="5">
        <v>5</v>
      </c>
      <c r="F10" s="5">
        <v>88.6</v>
      </c>
      <c r="G10" s="5">
        <v>59</v>
      </c>
      <c r="H10" s="5">
        <v>1</v>
      </c>
      <c r="I10" s="5">
        <v>85.7</v>
      </c>
      <c r="J10" s="25">
        <f t="shared" si="0"/>
        <v>116</v>
      </c>
      <c r="K10" s="25">
        <f t="shared" si="0"/>
        <v>6</v>
      </c>
      <c r="L10" s="7">
        <f t="shared" si="1"/>
        <v>174.3</v>
      </c>
      <c r="N10" s="95"/>
    </row>
    <row r="11" spans="1:14" ht="20.100000000000001" customHeight="1" thickBot="1" x14ac:dyDescent="0.3">
      <c r="A11" s="96" t="s">
        <v>115</v>
      </c>
      <c r="B11" s="56" t="s">
        <v>56</v>
      </c>
      <c r="C11" s="56" t="s">
        <v>22</v>
      </c>
      <c r="D11" s="107">
        <v>60</v>
      </c>
      <c r="E11" s="107">
        <v>8</v>
      </c>
      <c r="F11" s="108">
        <v>97.1</v>
      </c>
      <c r="G11" s="56">
        <v>65</v>
      </c>
      <c r="H11" s="56">
        <v>2</v>
      </c>
      <c r="I11" s="56">
        <v>95.7</v>
      </c>
      <c r="J11" s="107">
        <f t="shared" si="0"/>
        <v>125</v>
      </c>
      <c r="K11" s="107">
        <f t="shared" si="0"/>
        <v>10</v>
      </c>
      <c r="L11" s="108">
        <f>F11+I11</f>
        <v>192.8</v>
      </c>
      <c r="M11" s="109">
        <f>SUM(L5:L11)</f>
        <v>1221.4000000000001</v>
      </c>
      <c r="N11" s="110">
        <f>M11/7</f>
        <v>174.48571428571429</v>
      </c>
    </row>
    <row r="12" spans="1:14" ht="20.100000000000001" customHeight="1" x14ac:dyDescent="0.25">
      <c r="A12" s="90" t="s">
        <v>116</v>
      </c>
      <c r="B12" s="91" t="s">
        <v>52</v>
      </c>
      <c r="C12" s="91" t="s">
        <v>58</v>
      </c>
      <c r="D12" s="91">
        <v>57</v>
      </c>
      <c r="E12" s="91">
        <v>4</v>
      </c>
      <c r="F12" s="91">
        <v>84.8</v>
      </c>
      <c r="G12" s="91">
        <v>61</v>
      </c>
      <c r="H12" s="91">
        <v>2</v>
      </c>
      <c r="I12" s="91">
        <v>86.9</v>
      </c>
      <c r="J12" s="105">
        <f t="shared" si="0"/>
        <v>118</v>
      </c>
      <c r="K12" s="105">
        <f t="shared" si="0"/>
        <v>6</v>
      </c>
      <c r="L12" s="106">
        <f>SUM(I12,F12)</f>
        <v>171.7</v>
      </c>
      <c r="M12" s="92"/>
      <c r="N12" s="93"/>
    </row>
    <row r="13" spans="1:14" ht="20.100000000000001" customHeight="1" x14ac:dyDescent="0.25">
      <c r="A13" s="94" t="s">
        <v>82</v>
      </c>
      <c r="B13" s="5" t="s">
        <v>52</v>
      </c>
      <c r="C13" s="5" t="s">
        <v>22</v>
      </c>
      <c r="D13" s="5">
        <v>59</v>
      </c>
      <c r="E13" s="5">
        <v>2</v>
      </c>
      <c r="F13" s="5">
        <v>87.1</v>
      </c>
      <c r="G13" s="5">
        <v>59</v>
      </c>
      <c r="H13" s="5">
        <v>0</v>
      </c>
      <c r="I13" s="5">
        <v>84.3</v>
      </c>
      <c r="J13" s="25">
        <f t="shared" si="0"/>
        <v>118</v>
      </c>
      <c r="K13" s="25">
        <f t="shared" si="0"/>
        <v>2</v>
      </c>
      <c r="L13" s="7">
        <f>SUM(I13,F13)</f>
        <v>171.39999999999998</v>
      </c>
      <c r="N13" s="95"/>
    </row>
    <row r="14" spans="1:14" ht="20.100000000000001" customHeight="1" x14ac:dyDescent="0.25">
      <c r="A14" s="94" t="s">
        <v>117</v>
      </c>
      <c r="B14" s="5" t="s">
        <v>52</v>
      </c>
      <c r="C14" s="5" t="s">
        <v>23</v>
      </c>
      <c r="D14" s="5">
        <v>56</v>
      </c>
      <c r="E14" s="5">
        <v>2</v>
      </c>
      <c r="F14" s="5">
        <v>77.099999999999994</v>
      </c>
      <c r="G14" s="5">
        <v>63</v>
      </c>
      <c r="H14" s="5">
        <v>3</v>
      </c>
      <c r="I14" s="5">
        <v>88.2</v>
      </c>
      <c r="J14" s="25">
        <f t="shared" si="0"/>
        <v>119</v>
      </c>
      <c r="K14" s="25">
        <f t="shared" si="0"/>
        <v>5</v>
      </c>
      <c r="L14" s="7">
        <f>SUM(I14,F14)</f>
        <v>165.3</v>
      </c>
      <c r="N14" s="95"/>
    </row>
    <row r="15" spans="1:14" ht="20.100000000000001" customHeight="1" x14ac:dyDescent="0.25">
      <c r="A15" s="94" t="s">
        <v>118</v>
      </c>
      <c r="B15" s="5" t="s">
        <v>52</v>
      </c>
      <c r="C15" s="5" t="s">
        <v>23</v>
      </c>
      <c r="D15" s="5">
        <v>59</v>
      </c>
      <c r="E15" s="5">
        <v>6</v>
      </c>
      <c r="F15" s="5">
        <v>88.9</v>
      </c>
      <c r="G15" s="5">
        <v>66</v>
      </c>
      <c r="H15" s="5">
        <v>6</v>
      </c>
      <c r="I15" s="5">
        <v>98.5</v>
      </c>
      <c r="J15" s="25">
        <f t="shared" si="0"/>
        <v>125</v>
      </c>
      <c r="K15" s="25">
        <f t="shared" si="0"/>
        <v>12</v>
      </c>
      <c r="L15" s="7">
        <f>SUM(I15,F15)</f>
        <v>187.4</v>
      </c>
      <c r="N15" s="95"/>
    </row>
    <row r="16" spans="1:14" ht="20.100000000000001" customHeight="1" thickBot="1" x14ac:dyDescent="0.3">
      <c r="A16" s="96" t="s">
        <v>119</v>
      </c>
      <c r="B16" s="56" t="s">
        <v>52</v>
      </c>
      <c r="C16" s="56" t="s">
        <v>58</v>
      </c>
      <c r="D16" s="56">
        <v>59</v>
      </c>
      <c r="E16" s="56">
        <v>4</v>
      </c>
      <c r="F16" s="56">
        <v>87.9</v>
      </c>
      <c r="G16" s="56">
        <v>60</v>
      </c>
      <c r="H16" s="56">
        <v>1</v>
      </c>
      <c r="I16" s="56">
        <v>83.8</v>
      </c>
      <c r="J16" s="107">
        <f t="shared" si="0"/>
        <v>119</v>
      </c>
      <c r="K16" s="107">
        <f t="shared" si="0"/>
        <v>5</v>
      </c>
      <c r="L16" s="108">
        <f>SUM(I16,F16)</f>
        <v>171.7</v>
      </c>
      <c r="M16" s="109">
        <f>SUM(L12:L16)</f>
        <v>867.5</v>
      </c>
      <c r="N16" s="111">
        <f>M16/5</f>
        <v>173.5</v>
      </c>
    </row>
    <row r="17" spans="1:14" ht="20.100000000000001" customHeight="1" x14ac:dyDescent="0.25">
      <c r="A17" s="90" t="s">
        <v>120</v>
      </c>
      <c r="B17" s="91" t="s">
        <v>53</v>
      </c>
      <c r="C17" s="91" t="s">
        <v>22</v>
      </c>
      <c r="D17" s="91">
        <v>58</v>
      </c>
      <c r="E17" s="91">
        <v>5</v>
      </c>
      <c r="F17" s="91">
        <v>90</v>
      </c>
      <c r="G17" s="91">
        <v>63</v>
      </c>
      <c r="H17" s="91">
        <v>5</v>
      </c>
      <c r="I17" s="91">
        <v>97.1</v>
      </c>
      <c r="J17" s="105">
        <f t="shared" si="0"/>
        <v>121</v>
      </c>
      <c r="K17" s="105">
        <f t="shared" si="0"/>
        <v>10</v>
      </c>
      <c r="L17" s="106">
        <f>F17+I17</f>
        <v>187.1</v>
      </c>
      <c r="M17" s="92"/>
      <c r="N17" s="93"/>
    </row>
    <row r="18" spans="1:14" ht="20.100000000000001" customHeight="1" x14ac:dyDescent="0.25">
      <c r="A18" s="94" t="s">
        <v>121</v>
      </c>
      <c r="B18" s="5" t="s">
        <v>53</v>
      </c>
      <c r="C18" s="5" t="s">
        <v>22</v>
      </c>
      <c r="D18" s="5">
        <v>58</v>
      </c>
      <c r="E18" s="5">
        <v>2</v>
      </c>
      <c r="F18" s="5">
        <v>85.7</v>
      </c>
      <c r="G18" s="5">
        <v>62</v>
      </c>
      <c r="H18" s="5">
        <v>4</v>
      </c>
      <c r="I18" s="5">
        <v>94.3</v>
      </c>
      <c r="J18" s="25">
        <f t="shared" si="0"/>
        <v>120</v>
      </c>
      <c r="K18" s="25">
        <f t="shared" si="0"/>
        <v>6</v>
      </c>
      <c r="L18" s="7">
        <f>F18+I18</f>
        <v>180</v>
      </c>
      <c r="N18" s="95"/>
    </row>
    <row r="19" spans="1:14" ht="20.100000000000001" customHeight="1" x14ac:dyDescent="0.25">
      <c r="A19" s="94" t="s">
        <v>122</v>
      </c>
      <c r="B19" s="5" t="s">
        <v>53</v>
      </c>
      <c r="C19" s="5" t="s">
        <v>23</v>
      </c>
      <c r="D19" s="5">
        <v>59</v>
      </c>
      <c r="E19" s="5">
        <v>4</v>
      </c>
      <c r="F19" s="5">
        <v>85.5</v>
      </c>
      <c r="G19" s="5">
        <v>64</v>
      </c>
      <c r="H19" s="5">
        <v>7</v>
      </c>
      <c r="I19" s="5">
        <v>96.6</v>
      </c>
      <c r="J19" s="25">
        <f t="shared" si="0"/>
        <v>123</v>
      </c>
      <c r="K19" s="25">
        <f t="shared" si="0"/>
        <v>11</v>
      </c>
      <c r="L19" s="7">
        <f>SUM(I19,F19)</f>
        <v>182.1</v>
      </c>
      <c r="N19" s="95"/>
    </row>
    <row r="20" spans="1:14" ht="20.100000000000001" customHeight="1" thickBot="1" x14ac:dyDescent="0.3">
      <c r="A20" s="96" t="s">
        <v>123</v>
      </c>
      <c r="B20" s="56" t="s">
        <v>53</v>
      </c>
      <c r="C20" s="56" t="s">
        <v>22</v>
      </c>
      <c r="D20" s="56">
        <v>58</v>
      </c>
      <c r="E20" s="56">
        <v>5</v>
      </c>
      <c r="F20" s="56">
        <v>90</v>
      </c>
      <c r="G20" s="56">
        <v>65</v>
      </c>
      <c r="H20" s="56">
        <v>6</v>
      </c>
      <c r="I20" s="56">
        <v>101.4</v>
      </c>
      <c r="J20" s="107">
        <f t="shared" si="0"/>
        <v>123</v>
      </c>
      <c r="K20" s="107">
        <f t="shared" si="0"/>
        <v>11</v>
      </c>
      <c r="L20" s="108">
        <f>SUM(I20,F20)</f>
        <v>191.4</v>
      </c>
      <c r="M20" s="109">
        <f>SUM(L17:L20)</f>
        <v>740.6</v>
      </c>
      <c r="N20" s="110">
        <f>M20/4</f>
        <v>185.15</v>
      </c>
    </row>
    <row r="21" spans="1:14" ht="20.100000000000001" customHeight="1" x14ac:dyDescent="0.25">
      <c r="A21" s="90" t="s">
        <v>91</v>
      </c>
      <c r="B21" s="91" t="s">
        <v>55</v>
      </c>
      <c r="C21" s="91" t="s">
        <v>22</v>
      </c>
      <c r="D21" s="91">
        <v>58</v>
      </c>
      <c r="E21" s="91">
        <v>4</v>
      </c>
      <c r="F21" s="91">
        <v>88.6</v>
      </c>
      <c r="G21" s="91">
        <v>61</v>
      </c>
      <c r="H21" s="91">
        <v>3</v>
      </c>
      <c r="I21" s="91">
        <v>91.4</v>
      </c>
      <c r="J21" s="105">
        <f t="shared" si="0"/>
        <v>119</v>
      </c>
      <c r="K21" s="105">
        <f t="shared" si="0"/>
        <v>7</v>
      </c>
      <c r="L21" s="106">
        <f>SUM(I21,F21)</f>
        <v>180</v>
      </c>
      <c r="M21" s="92"/>
      <c r="N21" s="93"/>
    </row>
    <row r="22" spans="1:14" ht="20.100000000000001" customHeight="1" x14ac:dyDescent="0.25">
      <c r="A22" s="94" t="s">
        <v>124</v>
      </c>
      <c r="B22" s="5" t="s">
        <v>55</v>
      </c>
      <c r="C22" s="5" t="s">
        <v>22</v>
      </c>
      <c r="D22" s="5">
        <v>53</v>
      </c>
      <c r="E22" s="5">
        <v>3</v>
      </c>
      <c r="F22" s="5">
        <v>80</v>
      </c>
      <c r="G22" s="5">
        <v>53</v>
      </c>
      <c r="H22" s="5">
        <v>1</v>
      </c>
      <c r="I22" s="5">
        <v>77.099999999999994</v>
      </c>
      <c r="J22" s="25">
        <f t="shared" si="0"/>
        <v>106</v>
      </c>
      <c r="K22" s="25">
        <f t="shared" si="0"/>
        <v>4</v>
      </c>
      <c r="L22" s="7">
        <f>SUM(I22,F22)</f>
        <v>157.1</v>
      </c>
      <c r="N22" s="95"/>
    </row>
    <row r="23" spans="1:14" ht="20.100000000000001" customHeight="1" x14ac:dyDescent="0.25">
      <c r="A23" s="94" t="s">
        <v>125</v>
      </c>
      <c r="B23" s="5" t="s">
        <v>55</v>
      </c>
      <c r="C23" s="5" t="s">
        <v>23</v>
      </c>
      <c r="D23" s="5">
        <v>60</v>
      </c>
      <c r="E23" s="5">
        <v>6</v>
      </c>
      <c r="F23" s="5">
        <v>90.6</v>
      </c>
      <c r="G23" s="5">
        <v>65</v>
      </c>
      <c r="H23" s="5">
        <v>7</v>
      </c>
      <c r="I23" s="5">
        <v>98.5</v>
      </c>
      <c r="J23" s="25">
        <f t="shared" si="0"/>
        <v>125</v>
      </c>
      <c r="K23" s="25">
        <f t="shared" si="0"/>
        <v>13</v>
      </c>
      <c r="L23" s="7">
        <f>SUM(I23,F23)</f>
        <v>189.1</v>
      </c>
      <c r="N23" s="95"/>
    </row>
    <row r="24" spans="1:14" ht="20.100000000000001" customHeight="1" thickBot="1" x14ac:dyDescent="0.3">
      <c r="A24" s="96" t="s">
        <v>126</v>
      </c>
      <c r="B24" s="56" t="s">
        <v>55</v>
      </c>
      <c r="C24" s="56" t="s">
        <v>22</v>
      </c>
      <c r="D24" s="107">
        <v>53</v>
      </c>
      <c r="E24" s="107">
        <v>3</v>
      </c>
      <c r="F24" s="108">
        <v>80</v>
      </c>
      <c r="G24" s="56">
        <v>61</v>
      </c>
      <c r="H24" s="56">
        <v>1</v>
      </c>
      <c r="I24" s="56">
        <v>88.6</v>
      </c>
      <c r="J24" s="107">
        <f t="shared" si="0"/>
        <v>114</v>
      </c>
      <c r="K24" s="107">
        <f t="shared" si="0"/>
        <v>4</v>
      </c>
      <c r="L24" s="108">
        <f>F24+I24</f>
        <v>168.6</v>
      </c>
      <c r="M24" s="109">
        <f>SUM(L21:L24)</f>
        <v>694.80000000000007</v>
      </c>
      <c r="N24" s="111">
        <f>M24/4</f>
        <v>173.70000000000002</v>
      </c>
    </row>
    <row r="25" spans="1:14" ht="20.100000000000001" customHeight="1" x14ac:dyDescent="0.25">
      <c r="A25" s="100"/>
      <c r="B25" s="89"/>
      <c r="C25" s="89"/>
      <c r="D25" s="89"/>
      <c r="E25" s="89"/>
      <c r="F25" s="89"/>
      <c r="G25" s="89"/>
      <c r="H25" s="89"/>
      <c r="I25" s="89"/>
      <c r="J25" s="103">
        <f t="shared" si="0"/>
        <v>0</v>
      </c>
      <c r="K25" s="103">
        <f t="shared" si="0"/>
        <v>0</v>
      </c>
      <c r="L25" s="104">
        <f>SUM(I25,F25)</f>
        <v>0</v>
      </c>
    </row>
    <row r="26" spans="1:14" ht="20.100000000000001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25">
        <f t="shared" si="0"/>
        <v>0</v>
      </c>
      <c r="K26" s="25">
        <f t="shared" si="0"/>
        <v>0</v>
      </c>
      <c r="L26" s="7">
        <f>SUM(I26,F26)</f>
        <v>0</v>
      </c>
    </row>
    <row r="27" spans="1:14" ht="20.100000000000001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>
        <v>0</v>
      </c>
      <c r="K27" s="5">
        <v>0</v>
      </c>
      <c r="L27" s="5">
        <v>0</v>
      </c>
    </row>
    <row r="28" spans="1:14" ht="20.100000000000001" customHeight="1" x14ac:dyDescent="0.25">
      <c r="A28" s="4"/>
      <c r="B28" s="5"/>
      <c r="C28" s="5"/>
      <c r="D28" s="5"/>
      <c r="E28" s="5"/>
      <c r="F28" s="5"/>
      <c r="G28" s="5"/>
      <c r="H28" s="5"/>
      <c r="I28" s="5"/>
      <c r="J28" s="25">
        <f t="shared" ref="J28:K30" si="2">G28+D28</f>
        <v>0</v>
      </c>
      <c r="K28" s="25">
        <f t="shared" si="2"/>
        <v>0</v>
      </c>
      <c r="L28" s="7">
        <f>SUM(I28,F28)</f>
        <v>0</v>
      </c>
    </row>
    <row r="29" spans="1:14" ht="20.100000000000001" customHeight="1" x14ac:dyDescent="0.25">
      <c r="A29" s="4"/>
      <c r="B29" s="5"/>
      <c r="C29" s="5"/>
      <c r="D29" s="5"/>
      <c r="E29" s="5"/>
      <c r="F29" s="5"/>
      <c r="G29" s="5"/>
      <c r="H29" s="5"/>
      <c r="I29" s="5"/>
      <c r="J29" s="25">
        <f t="shared" si="2"/>
        <v>0</v>
      </c>
      <c r="K29" s="25">
        <f t="shared" si="2"/>
        <v>0</v>
      </c>
      <c r="L29" s="7">
        <f>SUM(I29,F29)</f>
        <v>0</v>
      </c>
    </row>
    <row r="30" spans="1:14" ht="20.100000000000001" customHeight="1" x14ac:dyDescent="0.25">
      <c r="A30" s="4"/>
      <c r="B30" s="5"/>
      <c r="C30" s="5"/>
      <c r="D30" s="25"/>
      <c r="E30" s="25"/>
      <c r="F30" s="7"/>
      <c r="G30" s="5"/>
      <c r="H30" s="5"/>
      <c r="I30" s="5"/>
      <c r="J30" s="25">
        <f t="shared" si="2"/>
        <v>0</v>
      </c>
      <c r="K30" s="25">
        <f t="shared" si="2"/>
        <v>0</v>
      </c>
      <c r="L30" s="7">
        <v>0</v>
      </c>
    </row>
    <row r="31" spans="1:14" ht="20.100000000000001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>
        <v>0</v>
      </c>
      <c r="K31" s="5">
        <v>0</v>
      </c>
      <c r="L31" s="7">
        <v>0</v>
      </c>
    </row>
    <row r="32" spans="1:14" ht="20.100000000000001" customHeight="1" x14ac:dyDescent="0.25">
      <c r="A32" s="4"/>
      <c r="B32" s="5"/>
      <c r="C32" s="5"/>
      <c r="D32" s="5"/>
      <c r="E32" s="5"/>
      <c r="F32" s="5"/>
      <c r="G32" s="5"/>
      <c r="H32" s="5"/>
      <c r="I32" s="5"/>
      <c r="J32" s="5">
        <v>0</v>
      </c>
      <c r="K32" s="5">
        <v>0</v>
      </c>
      <c r="L32" s="7">
        <v>0</v>
      </c>
    </row>
    <row r="33" spans="1:12" ht="20.100000000000001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>
        <v>0</v>
      </c>
      <c r="K33" s="5">
        <v>0</v>
      </c>
      <c r="L33" s="7">
        <v>0</v>
      </c>
    </row>
    <row r="34" spans="1:12" ht="20.100000000000001" customHeight="1" x14ac:dyDescent="0.25">
      <c r="A34" s="4"/>
      <c r="B34" s="5"/>
      <c r="C34" s="5"/>
      <c r="D34" s="25"/>
      <c r="E34" s="25"/>
      <c r="F34" s="7"/>
      <c r="G34" s="5"/>
      <c r="H34" s="5"/>
      <c r="I34" s="5"/>
      <c r="J34" s="25">
        <f>G34+D34</f>
        <v>0</v>
      </c>
      <c r="K34" s="25">
        <f>H34+E34</f>
        <v>0</v>
      </c>
      <c r="L34" s="7">
        <v>0</v>
      </c>
    </row>
    <row r="35" spans="1:12" ht="20.100000000000001" customHeight="1" x14ac:dyDescent="0.25">
      <c r="A35" s="4"/>
      <c r="B35" s="5"/>
      <c r="C35" s="5"/>
      <c r="D35" s="5"/>
      <c r="E35" s="5"/>
      <c r="F35" s="5"/>
      <c r="G35" s="5"/>
      <c r="H35" s="5"/>
      <c r="I35" s="5"/>
      <c r="J35" s="5">
        <v>0</v>
      </c>
      <c r="K35" s="5">
        <v>0</v>
      </c>
      <c r="L35" s="7">
        <v>0</v>
      </c>
    </row>
    <row r="36" spans="1:12" ht="20.100000000000001" customHeight="1" x14ac:dyDescent="0.25">
      <c r="A36" s="4"/>
      <c r="B36" s="5"/>
      <c r="C36" s="5"/>
      <c r="D36" s="5"/>
      <c r="E36" s="5"/>
      <c r="F36" s="5"/>
      <c r="G36" s="5"/>
      <c r="H36" s="5"/>
      <c r="I36" s="5"/>
      <c r="J36" s="25">
        <v>0</v>
      </c>
      <c r="K36" s="25">
        <v>0</v>
      </c>
      <c r="L36" s="7">
        <v>0</v>
      </c>
    </row>
    <row r="37" spans="1:12" ht="20.100000000000001" customHeight="1" x14ac:dyDescent="0.25">
      <c r="A37" s="4"/>
      <c r="B37" s="5"/>
      <c r="C37" s="5"/>
      <c r="D37" s="7"/>
      <c r="E37" s="25"/>
      <c r="F37" s="5"/>
      <c r="G37" s="5"/>
      <c r="H37" s="5"/>
      <c r="I37" s="5"/>
      <c r="J37" s="25">
        <f t="shared" ref="J37:K39" si="3">G37+D37</f>
        <v>0</v>
      </c>
      <c r="K37" s="25">
        <f t="shared" si="3"/>
        <v>0</v>
      </c>
      <c r="L37" s="7">
        <f>SUM(I37,F37)</f>
        <v>0</v>
      </c>
    </row>
    <row r="38" spans="1:12" ht="20.100000000000001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25">
        <f t="shared" si="3"/>
        <v>0</v>
      </c>
      <c r="K38" s="25">
        <f t="shared" si="3"/>
        <v>0</v>
      </c>
      <c r="L38" s="7">
        <f>SUM(I38,F38)</f>
        <v>0</v>
      </c>
    </row>
    <row r="39" spans="1:12" ht="20.100000000000001" customHeight="1" x14ac:dyDescent="0.25">
      <c r="A39" s="64"/>
      <c r="B39" s="5"/>
      <c r="C39" s="5"/>
      <c r="D39" s="25"/>
      <c r="E39" s="25"/>
      <c r="F39" s="7"/>
      <c r="G39" s="5"/>
      <c r="H39" s="5"/>
      <c r="I39" s="5"/>
      <c r="J39" s="25">
        <f t="shared" si="3"/>
        <v>0</v>
      </c>
      <c r="K39" s="25">
        <f t="shared" si="3"/>
        <v>0</v>
      </c>
      <c r="L39" s="7">
        <v>0</v>
      </c>
    </row>
    <row r="40" spans="1:12" ht="20.100000000000001" customHeight="1" x14ac:dyDescent="0.25">
      <c r="L40"/>
    </row>
    <row r="41" spans="1:12" ht="21.95" customHeight="1" x14ac:dyDescent="0.25"/>
    <row r="42" spans="1:12" ht="21.95" customHeight="1" x14ac:dyDescent="0.25"/>
    <row r="43" spans="1:12" ht="21.95" customHeight="1" x14ac:dyDescent="0.25"/>
    <row r="44" spans="1:12" ht="21.95" customHeight="1" x14ac:dyDescent="0.25"/>
    <row r="45" spans="1:12" ht="21.95" customHeight="1" x14ac:dyDescent="0.25"/>
    <row r="46" spans="1:12" ht="21.95" customHeight="1" x14ac:dyDescent="0.25"/>
    <row r="47" spans="1:12" ht="21.95" customHeight="1" x14ac:dyDescent="0.25"/>
    <row r="48" spans="1:12" ht="21.95" customHeight="1" x14ac:dyDescent="0.25"/>
  </sheetData>
  <mergeCells count="7">
    <mergeCell ref="A3:A4"/>
    <mergeCell ref="B3:B4"/>
    <mergeCell ref="C3:C4"/>
    <mergeCell ref="D3:L3"/>
    <mergeCell ref="D4:E4"/>
    <mergeCell ref="G4:H4"/>
    <mergeCell ref="J4:K4"/>
  </mergeCells>
  <pageMargins left="0.19685039370078741" right="0" top="0.39370078740157483" bottom="0.19685039370078741" header="0.31496062992125984" footer="0.31496062992125984"/>
  <pageSetup paperSize="9" orientation="landscape" horizontalDpi="0" verticalDpi="0" r:id="rId1"/>
  <ignoredErrors>
    <ignoredError sqref="L24 L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E356-36BA-4AFF-B605-20FE03929776}">
  <dimension ref="A1:P28"/>
  <sheetViews>
    <sheetView workbookViewId="0">
      <selection activeCell="E29" sqref="E29"/>
    </sheetView>
  </sheetViews>
  <sheetFormatPr defaultRowHeight="15" x14ac:dyDescent="0.25"/>
  <cols>
    <col min="1" max="1" width="5.7109375" customWidth="1"/>
    <col min="2" max="2" width="30.7109375" customWidth="1"/>
    <col min="3" max="5" width="10.7109375" style="1" customWidth="1"/>
    <col min="6" max="6" width="20.7109375" customWidth="1"/>
    <col min="7" max="8" width="8.7109375" customWidth="1"/>
    <col min="9" max="9" width="5.7109375" customWidth="1"/>
    <col min="10" max="10" width="20.7109375" customWidth="1"/>
    <col min="11" max="12" width="8.7109375" customWidth="1"/>
    <col min="13" max="13" width="5.7109375" customWidth="1"/>
    <col min="14" max="16" width="10.7109375" customWidth="1"/>
  </cols>
  <sheetData>
    <row r="1" spans="1:16" x14ac:dyDescent="0.25">
      <c r="A1" s="303" t="s">
        <v>51</v>
      </c>
      <c r="B1" s="303"/>
      <c r="C1" s="2"/>
      <c r="D1" s="10" t="s">
        <v>32</v>
      </c>
    </row>
    <row r="2" spans="1:16" x14ac:dyDescent="0.25">
      <c r="A2" s="305" t="s">
        <v>1</v>
      </c>
      <c r="B2" s="305" t="s">
        <v>30</v>
      </c>
      <c r="C2" s="305" t="s">
        <v>3</v>
      </c>
      <c r="D2" s="305" t="s">
        <v>5</v>
      </c>
      <c r="E2" s="305" t="s">
        <v>14</v>
      </c>
      <c r="F2" s="304"/>
      <c r="G2" s="304"/>
      <c r="H2" s="304"/>
      <c r="I2" s="304"/>
      <c r="J2" s="304"/>
      <c r="K2" s="304"/>
      <c r="L2" s="304"/>
      <c r="M2" s="304"/>
      <c r="N2" s="307"/>
      <c r="O2" s="307"/>
      <c r="P2" s="307"/>
    </row>
    <row r="3" spans="1:16" x14ac:dyDescent="0.25">
      <c r="A3" s="305"/>
      <c r="B3" s="305"/>
      <c r="C3" s="305"/>
      <c r="D3" s="305"/>
      <c r="E3" s="305"/>
      <c r="F3" s="304"/>
      <c r="G3" s="304"/>
      <c r="H3" s="304"/>
      <c r="I3" s="304"/>
      <c r="J3" s="304"/>
      <c r="K3" s="304"/>
      <c r="L3" s="304"/>
      <c r="M3" s="304"/>
      <c r="N3" s="67"/>
      <c r="O3" s="67"/>
      <c r="P3" s="67"/>
    </row>
    <row r="4" spans="1:16" x14ac:dyDescent="0.25">
      <c r="B4" s="6"/>
      <c r="C4" s="2"/>
      <c r="D4" s="2"/>
      <c r="E4"/>
    </row>
    <row r="5" spans="1:16" ht="20.100000000000001" customHeight="1" x14ac:dyDescent="0.25">
      <c r="A5" s="308" t="s">
        <v>8</v>
      </c>
      <c r="B5" s="4" t="s">
        <v>107</v>
      </c>
      <c r="C5" s="5">
        <v>104</v>
      </c>
      <c r="D5" s="5">
        <v>8</v>
      </c>
      <c r="E5" s="310">
        <v>2</v>
      </c>
      <c r="G5" s="68"/>
      <c r="H5" s="1"/>
      <c r="I5" s="69"/>
      <c r="K5" s="1"/>
      <c r="L5" s="1"/>
      <c r="M5" s="69"/>
      <c r="N5" s="304"/>
      <c r="O5" s="304"/>
      <c r="P5" s="304"/>
    </row>
    <row r="6" spans="1:16" ht="20.100000000000001" customHeight="1" x14ac:dyDescent="0.25">
      <c r="A6" s="308"/>
      <c r="B6" s="4" t="s">
        <v>84</v>
      </c>
      <c r="C6" s="5">
        <v>102</v>
      </c>
      <c r="D6" s="5">
        <v>7</v>
      </c>
      <c r="E6" s="310"/>
      <c r="G6" s="1"/>
      <c r="H6" s="1"/>
      <c r="I6" s="69"/>
      <c r="K6" s="1"/>
      <c r="L6" s="1"/>
      <c r="M6" s="69"/>
      <c r="N6" s="304"/>
      <c r="O6" s="304"/>
      <c r="P6" s="304"/>
    </row>
    <row r="7" spans="1:16" ht="20.100000000000001" customHeight="1" x14ac:dyDescent="0.25">
      <c r="A7" s="308"/>
      <c r="B7" s="4" t="s">
        <v>69</v>
      </c>
      <c r="C7" s="5">
        <v>100</v>
      </c>
      <c r="D7" s="5">
        <v>7</v>
      </c>
      <c r="E7" s="310"/>
      <c r="G7" s="1"/>
      <c r="H7" s="1"/>
      <c r="I7" s="69"/>
      <c r="K7" s="1"/>
      <c r="L7" s="1"/>
      <c r="M7" s="69"/>
      <c r="N7" s="304"/>
      <c r="O7" s="304"/>
      <c r="P7" s="304"/>
    </row>
    <row r="8" spans="1:16" ht="20.100000000000001" customHeight="1" x14ac:dyDescent="0.25">
      <c r="A8" s="308"/>
      <c r="B8" s="61" t="s">
        <v>13</v>
      </c>
      <c r="C8" s="3">
        <f>SUM(C5:C7)</f>
        <v>306</v>
      </c>
      <c r="D8" s="3">
        <f>SUM(D5:D7)</f>
        <v>22</v>
      </c>
      <c r="E8" s="310"/>
      <c r="F8" s="9"/>
      <c r="G8" s="2"/>
      <c r="H8" s="2"/>
      <c r="I8" s="69"/>
      <c r="J8" s="9"/>
      <c r="K8" s="2"/>
      <c r="L8" s="2"/>
      <c r="M8" s="69"/>
      <c r="N8" s="304"/>
      <c r="O8" s="304"/>
      <c r="P8" s="304"/>
    </row>
    <row r="9" spans="1:16" x14ac:dyDescent="0.25">
      <c r="E9"/>
      <c r="G9" s="1"/>
      <c r="H9" s="1"/>
      <c r="K9" s="1"/>
      <c r="L9" s="1"/>
    </row>
    <row r="10" spans="1:16" ht="20.100000000000001" customHeight="1" x14ac:dyDescent="0.25">
      <c r="A10" s="308" t="s">
        <v>10</v>
      </c>
      <c r="B10" s="4" t="s">
        <v>74</v>
      </c>
      <c r="C10" s="5">
        <v>105</v>
      </c>
      <c r="D10" s="5">
        <v>14</v>
      </c>
      <c r="E10" s="310">
        <v>5</v>
      </c>
      <c r="G10" s="1"/>
      <c r="H10" s="1"/>
      <c r="I10" s="309"/>
      <c r="K10" s="1"/>
      <c r="L10" s="1"/>
      <c r="M10" s="309"/>
      <c r="N10" s="304"/>
      <c r="O10" s="304"/>
      <c r="P10" s="304"/>
    </row>
    <row r="11" spans="1:16" ht="20.100000000000001" customHeight="1" x14ac:dyDescent="0.25">
      <c r="A11" s="308"/>
      <c r="B11" s="4" t="s">
        <v>102</v>
      </c>
      <c r="C11" s="5">
        <v>105</v>
      </c>
      <c r="D11" s="5">
        <v>13</v>
      </c>
      <c r="E11" s="310"/>
      <c r="G11" s="1"/>
      <c r="H11" s="1"/>
      <c r="I11" s="309"/>
      <c r="K11" s="1"/>
      <c r="L11" s="1"/>
      <c r="M11" s="309"/>
      <c r="N11" s="304"/>
      <c r="O11" s="304"/>
      <c r="P11" s="304"/>
    </row>
    <row r="12" spans="1:16" ht="20.100000000000001" customHeight="1" x14ac:dyDescent="0.25">
      <c r="A12" s="308"/>
      <c r="B12" s="4" t="s">
        <v>103</v>
      </c>
      <c r="C12" s="5">
        <v>104</v>
      </c>
      <c r="D12" s="5">
        <v>10</v>
      </c>
      <c r="E12" s="310"/>
      <c r="G12" s="1"/>
      <c r="H12" s="1"/>
      <c r="I12" s="309"/>
      <c r="K12" s="1"/>
      <c r="L12" s="1"/>
      <c r="M12" s="309"/>
      <c r="N12" s="304"/>
      <c r="O12" s="304"/>
      <c r="P12" s="304"/>
    </row>
    <row r="13" spans="1:16" ht="20.100000000000001" customHeight="1" x14ac:dyDescent="0.25">
      <c r="A13" s="308"/>
      <c r="B13" s="61" t="s">
        <v>13</v>
      </c>
      <c r="C13" s="3">
        <f>SUM(C10:C12)</f>
        <v>314</v>
      </c>
      <c r="D13" s="3">
        <f>SUM(D10:D12)</f>
        <v>37</v>
      </c>
      <c r="E13" s="310"/>
      <c r="F13" s="9"/>
      <c r="G13" s="2"/>
      <c r="H13" s="2"/>
      <c r="I13" s="309"/>
      <c r="J13" s="9"/>
      <c r="K13" s="2"/>
      <c r="L13" s="2"/>
      <c r="M13" s="309"/>
      <c r="N13" s="304"/>
      <c r="O13" s="304"/>
      <c r="P13" s="304"/>
    </row>
    <row r="14" spans="1:16" x14ac:dyDescent="0.25">
      <c r="E14"/>
      <c r="G14" s="1"/>
      <c r="H14" s="1"/>
      <c r="K14" s="1"/>
      <c r="L14" s="1"/>
    </row>
    <row r="15" spans="1:16" ht="20.100000000000001" customHeight="1" x14ac:dyDescent="0.25">
      <c r="A15" s="308" t="s">
        <v>9</v>
      </c>
      <c r="B15" s="4" t="s">
        <v>79</v>
      </c>
      <c r="C15" s="5">
        <v>105</v>
      </c>
      <c r="D15" s="5">
        <v>10</v>
      </c>
      <c r="E15" s="310">
        <v>3</v>
      </c>
      <c r="G15" s="1"/>
      <c r="H15" s="1"/>
      <c r="I15" s="309"/>
      <c r="K15" s="1"/>
      <c r="L15" s="1"/>
      <c r="M15" s="309"/>
      <c r="N15" s="304"/>
      <c r="O15" s="304"/>
      <c r="P15" s="304"/>
    </row>
    <row r="16" spans="1:16" ht="20.100000000000001" customHeight="1" x14ac:dyDescent="0.25">
      <c r="A16" s="308"/>
      <c r="B16" s="4" t="s">
        <v>80</v>
      </c>
      <c r="C16" s="5">
        <v>104</v>
      </c>
      <c r="D16" s="5">
        <v>12</v>
      </c>
      <c r="E16" s="310"/>
      <c r="G16" s="1"/>
      <c r="H16" s="1"/>
      <c r="I16" s="309"/>
      <c r="K16" s="1"/>
      <c r="L16" s="1"/>
      <c r="M16" s="309"/>
      <c r="N16" s="304"/>
      <c r="O16" s="304"/>
      <c r="P16" s="304"/>
    </row>
    <row r="17" spans="1:16" ht="20.100000000000001" customHeight="1" x14ac:dyDescent="0.25">
      <c r="A17" s="308"/>
      <c r="B17" s="4" t="s">
        <v>86</v>
      </c>
      <c r="C17" s="5">
        <v>97</v>
      </c>
      <c r="D17" s="5">
        <v>5</v>
      </c>
      <c r="E17" s="310"/>
      <c r="G17" s="1"/>
      <c r="H17" s="1"/>
      <c r="I17" s="309"/>
      <c r="K17" s="1"/>
      <c r="L17" s="1"/>
      <c r="M17" s="309"/>
      <c r="N17" s="304"/>
      <c r="O17" s="304"/>
      <c r="P17" s="304"/>
    </row>
    <row r="18" spans="1:16" ht="20.100000000000001" customHeight="1" x14ac:dyDescent="0.25">
      <c r="A18" s="308"/>
      <c r="B18" s="61" t="s">
        <v>13</v>
      </c>
      <c r="C18" s="3">
        <f>SUM(C15:C17)</f>
        <v>306</v>
      </c>
      <c r="D18" s="3">
        <f>SUM(D15:D17)</f>
        <v>27</v>
      </c>
      <c r="E18" s="310"/>
      <c r="F18" s="9"/>
      <c r="G18" s="2"/>
      <c r="H18" s="2"/>
      <c r="I18" s="309"/>
      <c r="J18" s="9"/>
      <c r="K18" s="2"/>
      <c r="L18" s="2"/>
      <c r="M18" s="309"/>
      <c r="N18" s="304"/>
      <c r="O18" s="304"/>
      <c r="P18" s="304"/>
    </row>
    <row r="19" spans="1:16" x14ac:dyDescent="0.25">
      <c r="E19"/>
      <c r="G19" s="1"/>
      <c r="H19" s="1"/>
      <c r="K19" s="1"/>
      <c r="L19" s="1"/>
    </row>
    <row r="20" spans="1:16" ht="20.100000000000001" customHeight="1" x14ac:dyDescent="0.25">
      <c r="A20" s="308" t="s">
        <v>11</v>
      </c>
      <c r="B20" s="4" t="s">
        <v>85</v>
      </c>
      <c r="C20" s="5">
        <v>104</v>
      </c>
      <c r="D20" s="5">
        <v>12</v>
      </c>
      <c r="E20" s="310">
        <v>4</v>
      </c>
      <c r="G20" s="1"/>
      <c r="H20" s="1"/>
      <c r="I20" s="309"/>
      <c r="K20" s="1"/>
      <c r="L20" s="1"/>
      <c r="M20" s="309"/>
      <c r="N20" s="304"/>
      <c r="O20" s="304"/>
      <c r="P20" s="304"/>
    </row>
    <row r="21" spans="1:16" ht="20.100000000000001" customHeight="1" x14ac:dyDescent="0.25">
      <c r="A21" s="308"/>
      <c r="B21" s="4" t="s">
        <v>77</v>
      </c>
      <c r="C21" s="5">
        <v>104</v>
      </c>
      <c r="D21" s="5">
        <v>12</v>
      </c>
      <c r="E21" s="310"/>
      <c r="G21" s="1"/>
      <c r="H21" s="1"/>
      <c r="I21" s="309"/>
      <c r="K21" s="1"/>
      <c r="L21" s="1"/>
      <c r="M21" s="309"/>
      <c r="N21" s="304"/>
      <c r="O21" s="304"/>
      <c r="P21" s="304"/>
    </row>
    <row r="22" spans="1:16" ht="20.100000000000001" customHeight="1" x14ac:dyDescent="0.25">
      <c r="A22" s="308"/>
      <c r="B22" s="4" t="s">
        <v>76</v>
      </c>
      <c r="C22" s="5">
        <v>104</v>
      </c>
      <c r="D22" s="5">
        <v>12</v>
      </c>
      <c r="E22" s="310"/>
      <c r="G22" s="1"/>
      <c r="H22" s="1"/>
      <c r="I22" s="309"/>
      <c r="K22" s="1"/>
      <c r="L22" s="1"/>
      <c r="M22" s="309"/>
      <c r="N22" s="304"/>
      <c r="O22" s="304"/>
      <c r="P22" s="304"/>
    </row>
    <row r="23" spans="1:16" ht="20.100000000000001" customHeight="1" x14ac:dyDescent="0.25">
      <c r="A23" s="308"/>
      <c r="B23" s="61" t="s">
        <v>13</v>
      </c>
      <c r="C23" s="3">
        <f>SUM(C20:C22)</f>
        <v>312</v>
      </c>
      <c r="D23" s="3">
        <f>SUM(D20:D22)</f>
        <v>36</v>
      </c>
      <c r="E23" s="310"/>
      <c r="F23" s="9"/>
      <c r="G23" s="2"/>
      <c r="H23" s="2"/>
      <c r="I23" s="309"/>
      <c r="J23" s="9"/>
      <c r="K23" s="2"/>
      <c r="L23" s="2"/>
      <c r="M23" s="309"/>
      <c r="N23" s="304"/>
      <c r="O23" s="304"/>
      <c r="P23" s="304"/>
    </row>
    <row r="24" spans="1:16" x14ac:dyDescent="0.25">
      <c r="E24"/>
      <c r="G24" s="1"/>
      <c r="H24" s="1"/>
      <c r="K24" s="1"/>
      <c r="L24" s="1"/>
    </row>
    <row r="25" spans="1:16" ht="20.100000000000001" customHeight="1" x14ac:dyDescent="0.25">
      <c r="A25" s="306" t="s">
        <v>12</v>
      </c>
      <c r="B25" s="4" t="s">
        <v>93</v>
      </c>
      <c r="C25" s="5">
        <v>98</v>
      </c>
      <c r="D25" s="5">
        <v>7</v>
      </c>
      <c r="E25" s="310">
        <v>1</v>
      </c>
      <c r="G25" s="1"/>
      <c r="H25" s="1"/>
      <c r="I25" s="309"/>
      <c r="K25" s="1"/>
      <c r="L25" s="1"/>
      <c r="M25" s="309"/>
      <c r="N25" s="304"/>
      <c r="O25" s="304"/>
      <c r="P25" s="304"/>
    </row>
    <row r="26" spans="1:16" ht="20.100000000000001" customHeight="1" x14ac:dyDescent="0.25">
      <c r="A26" s="306"/>
      <c r="B26" s="4" t="s">
        <v>94</v>
      </c>
      <c r="C26" s="5">
        <v>99</v>
      </c>
      <c r="D26" s="5">
        <v>5</v>
      </c>
      <c r="E26" s="310"/>
      <c r="G26" s="1"/>
      <c r="H26" s="1"/>
      <c r="I26" s="309"/>
      <c r="K26" s="1"/>
      <c r="L26" s="1"/>
      <c r="M26" s="309"/>
      <c r="N26" s="304"/>
      <c r="O26" s="304"/>
      <c r="P26" s="304"/>
    </row>
    <row r="27" spans="1:16" ht="20.100000000000001" customHeight="1" x14ac:dyDescent="0.25">
      <c r="A27" s="306"/>
      <c r="B27" s="4" t="s">
        <v>95</v>
      </c>
      <c r="C27" s="5">
        <v>101</v>
      </c>
      <c r="D27" s="5">
        <v>8</v>
      </c>
      <c r="E27" s="310"/>
      <c r="G27" s="1"/>
      <c r="H27" s="1"/>
      <c r="I27" s="309"/>
      <c r="K27" s="1"/>
      <c r="L27" s="1"/>
      <c r="M27" s="309"/>
      <c r="N27" s="304"/>
      <c r="O27" s="304"/>
      <c r="P27" s="304"/>
    </row>
    <row r="28" spans="1:16" ht="20.100000000000001" customHeight="1" x14ac:dyDescent="0.25">
      <c r="A28" s="306"/>
      <c r="B28" s="61" t="s">
        <v>13</v>
      </c>
      <c r="C28" s="3">
        <f>SUM(C25:C27)</f>
        <v>298</v>
      </c>
      <c r="D28" s="3">
        <f>SUM(D25:D27)</f>
        <v>20</v>
      </c>
      <c r="E28" s="310"/>
      <c r="F28" s="9"/>
      <c r="G28" s="2"/>
      <c r="H28" s="2"/>
      <c r="I28" s="309"/>
      <c r="J28" s="9"/>
      <c r="K28" s="2"/>
      <c r="L28" s="2"/>
      <c r="M28" s="309"/>
      <c r="N28" s="304"/>
      <c r="O28" s="304"/>
      <c r="P28" s="304"/>
    </row>
  </sheetData>
  <mergeCells count="48">
    <mergeCell ref="E25:E28"/>
    <mergeCell ref="E5:E8"/>
    <mergeCell ref="E10:E13"/>
    <mergeCell ref="M25:M28"/>
    <mergeCell ref="I10:I13"/>
    <mergeCell ref="I15:I18"/>
    <mergeCell ref="I20:I23"/>
    <mergeCell ref="I25:I28"/>
    <mergeCell ref="N2:P2"/>
    <mergeCell ref="A5:A8"/>
    <mergeCell ref="A10:A13"/>
    <mergeCell ref="A15:A18"/>
    <mergeCell ref="A20:A23"/>
    <mergeCell ref="A2:A3"/>
    <mergeCell ref="B2:B3"/>
    <mergeCell ref="M10:M13"/>
    <mergeCell ref="M15:M18"/>
    <mergeCell ref="M20:M23"/>
    <mergeCell ref="E15:E18"/>
    <mergeCell ref="E20:E23"/>
    <mergeCell ref="M2:M3"/>
    <mergeCell ref="L2:L3"/>
    <mergeCell ref="A25:A28"/>
    <mergeCell ref="N5:N8"/>
    <mergeCell ref="O5:O8"/>
    <mergeCell ref="P5:P8"/>
    <mergeCell ref="N10:N13"/>
    <mergeCell ref="O10:O13"/>
    <mergeCell ref="P10:P13"/>
    <mergeCell ref="N15:N18"/>
    <mergeCell ref="O15:O18"/>
    <mergeCell ref="P15:P18"/>
    <mergeCell ref="N20:N23"/>
    <mergeCell ref="O20:O23"/>
    <mergeCell ref="P20:P23"/>
    <mergeCell ref="N25:N28"/>
    <mergeCell ref="O25:O28"/>
    <mergeCell ref="P25:P28"/>
    <mergeCell ref="A1:B1"/>
    <mergeCell ref="H2:H3"/>
    <mergeCell ref="I2:I3"/>
    <mergeCell ref="J2:J3"/>
    <mergeCell ref="K2:K3"/>
    <mergeCell ref="C2:C3"/>
    <mergeCell ref="D2:D3"/>
    <mergeCell ref="E2:E3"/>
    <mergeCell ref="F2:F3"/>
    <mergeCell ref="G2:G3"/>
  </mergeCells>
  <pageMargins left="0.19685039370078741" right="0" top="0.39370078740157483" bottom="0.3937007874015748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D4B-58F2-40C8-97E0-3477797B9F3C}">
  <sheetPr>
    <pageSetUpPr fitToPage="1"/>
  </sheetPr>
  <dimension ref="A1:K34"/>
  <sheetViews>
    <sheetView workbookViewId="0">
      <selection activeCell="K28" sqref="K28"/>
    </sheetView>
  </sheetViews>
  <sheetFormatPr defaultRowHeight="15" x14ac:dyDescent="0.25"/>
  <cols>
    <col min="1" max="1" width="35.7109375" customWidth="1"/>
    <col min="2" max="20" width="10.7109375" customWidth="1"/>
  </cols>
  <sheetData>
    <row r="1" spans="1:11" ht="19.5" thickBot="1" x14ac:dyDescent="0.35">
      <c r="A1" s="219" t="s">
        <v>59</v>
      </c>
      <c r="B1" s="219"/>
      <c r="C1" s="219"/>
      <c r="D1" s="219"/>
      <c r="E1" s="219"/>
      <c r="F1" s="219"/>
      <c r="G1" s="219"/>
      <c r="H1" s="219"/>
      <c r="I1" s="219"/>
    </row>
    <row r="2" spans="1:11" ht="15.95" customHeight="1" x14ac:dyDescent="0.25">
      <c r="A2" s="311" t="s">
        <v>36</v>
      </c>
      <c r="B2" s="313" t="s">
        <v>2</v>
      </c>
      <c r="C2" s="313"/>
      <c r="D2" s="313" t="s">
        <v>6</v>
      </c>
      <c r="E2" s="313"/>
      <c r="F2" s="313" t="s">
        <v>7</v>
      </c>
      <c r="G2" s="313"/>
      <c r="H2" s="313" t="s">
        <v>60</v>
      </c>
      <c r="I2" s="314"/>
    </row>
    <row r="3" spans="1:11" ht="15.95" customHeight="1" x14ac:dyDescent="0.25">
      <c r="A3" s="312"/>
      <c r="B3" s="77" t="s">
        <v>3</v>
      </c>
      <c r="C3" s="77" t="s">
        <v>14</v>
      </c>
      <c r="D3" s="77" t="s">
        <v>3</v>
      </c>
      <c r="E3" s="77" t="s">
        <v>14</v>
      </c>
      <c r="F3" s="77" t="s">
        <v>3</v>
      </c>
      <c r="G3" s="77" t="s">
        <v>14</v>
      </c>
      <c r="H3" s="77" t="s">
        <v>3</v>
      </c>
      <c r="I3" s="70" t="s">
        <v>14</v>
      </c>
      <c r="K3" s="86" t="s">
        <v>87</v>
      </c>
    </row>
    <row r="4" spans="1:11" ht="20.100000000000001" customHeight="1" x14ac:dyDescent="0.25">
      <c r="A4" s="71" t="s">
        <v>1</v>
      </c>
      <c r="B4" s="76"/>
      <c r="C4" s="76"/>
      <c r="D4" s="76"/>
      <c r="E4" s="76"/>
      <c r="F4" s="76"/>
      <c r="G4" s="76"/>
      <c r="H4" s="77"/>
      <c r="I4" s="70"/>
    </row>
    <row r="5" spans="1:11" ht="20.100000000000001" customHeight="1" x14ac:dyDescent="0.25">
      <c r="A5" s="71"/>
      <c r="B5" s="76"/>
      <c r="C5" s="76"/>
      <c r="D5" s="76"/>
      <c r="E5" s="76"/>
      <c r="F5" s="76"/>
      <c r="G5" s="76"/>
      <c r="H5" s="77"/>
      <c r="I5" s="70"/>
    </row>
    <row r="6" spans="1:11" ht="20.100000000000001" customHeight="1" x14ac:dyDescent="0.25">
      <c r="A6" s="71"/>
      <c r="B6" s="78"/>
      <c r="C6" s="76"/>
      <c r="D6" s="76"/>
      <c r="E6" s="76"/>
      <c r="F6" s="76"/>
      <c r="G6" s="76"/>
      <c r="H6" s="79"/>
      <c r="I6" s="70"/>
    </row>
    <row r="7" spans="1:11" ht="20.100000000000001" customHeight="1" x14ac:dyDescent="0.25">
      <c r="A7" s="71"/>
      <c r="B7" s="76"/>
      <c r="C7" s="76"/>
      <c r="D7" s="76"/>
      <c r="E7" s="76"/>
      <c r="F7" s="76"/>
      <c r="G7" s="76"/>
      <c r="H7" s="77"/>
      <c r="I7" s="70"/>
    </row>
    <row r="8" spans="1:11" ht="20.100000000000001" customHeight="1" thickBot="1" x14ac:dyDescent="0.3">
      <c r="A8" s="72"/>
      <c r="B8" s="80"/>
      <c r="C8" s="80"/>
      <c r="D8" s="80"/>
      <c r="E8" s="80"/>
      <c r="F8" s="80"/>
      <c r="G8" s="80"/>
      <c r="H8" s="81"/>
      <c r="I8" s="73"/>
    </row>
    <row r="9" spans="1:11" ht="15.95" customHeight="1" thickBot="1" x14ac:dyDescent="0.3"/>
    <row r="10" spans="1:11" ht="15.95" customHeight="1" x14ac:dyDescent="0.25">
      <c r="A10" s="232" t="s">
        <v>16</v>
      </c>
      <c r="B10" s="313" t="s">
        <v>2</v>
      </c>
      <c r="C10" s="313"/>
      <c r="D10" s="313" t="s">
        <v>6</v>
      </c>
      <c r="E10" s="313"/>
      <c r="F10" s="313" t="s">
        <v>7</v>
      </c>
      <c r="G10" s="313"/>
      <c r="H10" s="313" t="s">
        <v>60</v>
      </c>
      <c r="I10" s="314"/>
    </row>
    <row r="11" spans="1:11" ht="15.95" customHeight="1" x14ac:dyDescent="0.25">
      <c r="A11" s="315"/>
      <c r="B11" s="77" t="s">
        <v>3</v>
      </c>
      <c r="C11" s="77" t="s">
        <v>14</v>
      </c>
      <c r="D11" s="77" t="s">
        <v>3</v>
      </c>
      <c r="E11" s="77" t="s">
        <v>14</v>
      </c>
      <c r="F11" s="77" t="s">
        <v>3</v>
      </c>
      <c r="G11" s="77" t="s">
        <v>14</v>
      </c>
      <c r="H11" s="77" t="s">
        <v>3</v>
      </c>
      <c r="I11" s="70" t="s">
        <v>14</v>
      </c>
    </row>
    <row r="12" spans="1:11" ht="20.100000000000001" customHeight="1" x14ac:dyDescent="0.25">
      <c r="A12" s="82" t="s">
        <v>1</v>
      </c>
      <c r="B12" s="5"/>
      <c r="C12" s="5"/>
      <c r="D12" s="7"/>
      <c r="E12" s="5"/>
      <c r="F12" s="65"/>
      <c r="G12" s="5"/>
      <c r="H12" s="66"/>
      <c r="I12" s="74"/>
      <c r="K12" s="68" t="s">
        <v>88</v>
      </c>
    </row>
    <row r="13" spans="1:11" ht="20.100000000000001" customHeight="1" x14ac:dyDescent="0.25">
      <c r="A13" s="53"/>
      <c r="B13" s="5"/>
      <c r="C13" s="5"/>
      <c r="D13" s="5"/>
      <c r="E13" s="5"/>
      <c r="F13" s="5"/>
      <c r="G13" s="5"/>
      <c r="H13" s="3"/>
      <c r="I13" s="74"/>
    </row>
    <row r="14" spans="1:11" ht="20.100000000000001" customHeight="1" x14ac:dyDescent="0.25">
      <c r="A14" s="53"/>
      <c r="B14" s="5"/>
      <c r="C14" s="5"/>
      <c r="D14" s="5"/>
      <c r="E14" s="5"/>
      <c r="F14" s="5"/>
      <c r="G14" s="5"/>
      <c r="H14" s="3"/>
      <c r="I14" s="74"/>
    </row>
    <row r="15" spans="1:11" ht="20.100000000000001" customHeight="1" x14ac:dyDescent="0.25">
      <c r="A15" s="53"/>
      <c r="B15" s="5"/>
      <c r="C15" s="5"/>
      <c r="D15" s="5"/>
      <c r="E15" s="5"/>
      <c r="F15" s="5"/>
      <c r="G15" s="5"/>
      <c r="H15" s="66"/>
      <c r="I15" s="74"/>
    </row>
    <row r="16" spans="1:11" ht="20.100000000000001" customHeight="1" thickBot="1" x14ac:dyDescent="0.3">
      <c r="A16" s="55"/>
      <c r="B16" s="56"/>
      <c r="C16" s="56"/>
      <c r="D16" s="56"/>
      <c r="E16" s="56"/>
      <c r="F16" s="56"/>
      <c r="G16" s="56"/>
      <c r="H16" s="83"/>
      <c r="I16" s="75"/>
    </row>
    <row r="17" spans="1:11" ht="15.95" customHeight="1" thickBot="1" x14ac:dyDescent="0.3"/>
    <row r="18" spans="1:11" ht="15.95" customHeight="1" x14ac:dyDescent="0.25">
      <c r="A18" s="232" t="s">
        <v>17</v>
      </c>
      <c r="B18" s="313" t="s">
        <v>2</v>
      </c>
      <c r="C18" s="313"/>
      <c r="D18" s="313" t="s">
        <v>6</v>
      </c>
      <c r="E18" s="313"/>
      <c r="F18" s="313" t="s">
        <v>7</v>
      </c>
      <c r="G18" s="313"/>
      <c r="H18" s="313" t="s">
        <v>60</v>
      </c>
      <c r="I18" s="314"/>
    </row>
    <row r="19" spans="1:11" ht="15.95" customHeight="1" x14ac:dyDescent="0.25">
      <c r="A19" s="315"/>
      <c r="B19" s="77" t="s">
        <v>25</v>
      </c>
      <c r="C19" s="77" t="s">
        <v>14</v>
      </c>
      <c r="D19" s="77" t="s">
        <v>25</v>
      </c>
      <c r="E19" s="77" t="s">
        <v>14</v>
      </c>
      <c r="F19" s="77" t="s">
        <v>25</v>
      </c>
      <c r="G19" s="77" t="s">
        <v>14</v>
      </c>
      <c r="H19" s="77" t="s">
        <v>25</v>
      </c>
      <c r="I19" s="70" t="s">
        <v>14</v>
      </c>
      <c r="K19" s="86" t="s">
        <v>89</v>
      </c>
    </row>
    <row r="20" spans="1:11" ht="20.100000000000001" customHeight="1" x14ac:dyDescent="0.25">
      <c r="A20" s="53" t="s">
        <v>1</v>
      </c>
      <c r="B20" s="5"/>
      <c r="C20" s="5"/>
      <c r="D20" s="5"/>
      <c r="E20" s="5"/>
      <c r="F20" s="5"/>
      <c r="G20" s="5"/>
      <c r="H20" s="66"/>
      <c r="I20" s="74"/>
    </row>
    <row r="21" spans="1:11" ht="20.100000000000001" customHeight="1" x14ac:dyDescent="0.25">
      <c r="A21" s="53"/>
      <c r="B21" s="5"/>
      <c r="C21" s="5"/>
      <c r="D21" s="5"/>
      <c r="E21" s="5"/>
      <c r="F21" s="5"/>
      <c r="G21" s="5"/>
      <c r="H21" s="66"/>
      <c r="I21" s="74"/>
    </row>
    <row r="22" spans="1:11" ht="20.100000000000001" customHeight="1" x14ac:dyDescent="0.25">
      <c r="A22" s="53"/>
      <c r="B22" s="5"/>
      <c r="C22" s="5"/>
      <c r="D22" s="5"/>
      <c r="E22" s="5"/>
      <c r="F22" s="5"/>
      <c r="G22" s="5"/>
      <c r="H22" s="3"/>
      <c r="I22" s="74"/>
    </row>
    <row r="23" spans="1:11" ht="20.100000000000001" customHeight="1" x14ac:dyDescent="0.25">
      <c r="A23" s="53"/>
      <c r="B23" s="65"/>
      <c r="C23" s="5"/>
      <c r="D23" s="65"/>
      <c r="E23" s="5"/>
      <c r="F23" s="5"/>
      <c r="G23" s="5"/>
      <c r="H23" s="66"/>
      <c r="I23" s="74"/>
    </row>
    <row r="24" spans="1:11" ht="20.100000000000001" customHeight="1" thickBot="1" x14ac:dyDescent="0.3">
      <c r="A24" s="55"/>
      <c r="B24" s="56"/>
      <c r="C24" s="56"/>
      <c r="D24" s="56"/>
      <c r="E24" s="56"/>
      <c r="F24" s="56"/>
      <c r="G24" s="56"/>
      <c r="H24" s="84"/>
      <c r="I24" s="75"/>
    </row>
    <row r="25" spans="1:11" ht="15.95" customHeight="1" thickBot="1" x14ac:dyDescent="0.3">
      <c r="H25" s="1"/>
      <c r="I25" s="2"/>
    </row>
    <row r="26" spans="1:11" ht="15.95" customHeight="1" x14ac:dyDescent="0.25">
      <c r="A26" s="232" t="s">
        <v>50</v>
      </c>
      <c r="B26" s="316" t="s">
        <v>2</v>
      </c>
      <c r="C26" s="316"/>
      <c r="D26" s="316" t="s">
        <v>6</v>
      </c>
      <c r="E26" s="316"/>
      <c r="F26" s="316" t="s">
        <v>7</v>
      </c>
      <c r="G26" s="316"/>
      <c r="H26" s="316" t="s">
        <v>60</v>
      </c>
      <c r="I26" s="317"/>
    </row>
    <row r="27" spans="1:11" ht="15.95" customHeight="1" x14ac:dyDescent="0.25">
      <c r="A27" s="315"/>
      <c r="B27" s="3" t="s">
        <v>30</v>
      </c>
      <c r="C27" s="3" t="s">
        <v>3</v>
      </c>
      <c r="D27" s="3" t="s">
        <v>30</v>
      </c>
      <c r="E27" s="3" t="s">
        <v>3</v>
      </c>
      <c r="F27" s="3" t="s">
        <v>30</v>
      </c>
      <c r="G27" s="3" t="s">
        <v>3</v>
      </c>
      <c r="H27" s="3" t="s">
        <v>30</v>
      </c>
      <c r="I27" s="74" t="s">
        <v>3</v>
      </c>
      <c r="K27" s="68" t="s">
        <v>90</v>
      </c>
    </row>
    <row r="28" spans="1:11" ht="15.95" customHeight="1" x14ac:dyDescent="0.25">
      <c r="A28" s="318" t="s">
        <v>27</v>
      </c>
      <c r="B28" s="319"/>
      <c r="C28" s="320"/>
      <c r="D28" s="321"/>
      <c r="E28" s="322"/>
      <c r="F28" s="322"/>
      <c r="G28" s="320"/>
      <c r="H28" s="319"/>
      <c r="I28" s="324"/>
    </row>
    <row r="29" spans="1:11" ht="15.95" customHeight="1" x14ac:dyDescent="0.25">
      <c r="A29" s="318"/>
      <c r="B29" s="319"/>
      <c r="C29" s="320"/>
      <c r="D29" s="321"/>
      <c r="E29" s="322"/>
      <c r="F29" s="322"/>
      <c r="G29" s="320"/>
      <c r="H29" s="319"/>
      <c r="I29" s="324"/>
    </row>
    <row r="30" spans="1:11" ht="15.95" customHeight="1" x14ac:dyDescent="0.25">
      <c r="A30" s="329" t="s">
        <v>17</v>
      </c>
      <c r="B30" s="322"/>
      <c r="C30" s="320"/>
      <c r="D30" s="322"/>
      <c r="E30" s="320"/>
      <c r="F30" s="322"/>
      <c r="G30" s="320"/>
      <c r="H30" s="319"/>
      <c r="I30" s="326"/>
    </row>
    <row r="31" spans="1:11" ht="15.95" customHeight="1" x14ac:dyDescent="0.25">
      <c r="A31" s="329"/>
      <c r="B31" s="322"/>
      <c r="C31" s="320"/>
      <c r="D31" s="322"/>
      <c r="E31" s="320"/>
      <c r="F31" s="322"/>
      <c r="G31" s="320"/>
      <c r="H31" s="319"/>
      <c r="I31" s="326"/>
    </row>
    <row r="32" spans="1:11" ht="15.95" customHeight="1" x14ac:dyDescent="0.25">
      <c r="A32" s="329" t="s">
        <v>16</v>
      </c>
      <c r="B32" s="322"/>
      <c r="C32" s="320"/>
      <c r="D32" s="322"/>
      <c r="E32" s="320"/>
      <c r="F32" s="322"/>
      <c r="G32" s="320"/>
      <c r="H32" s="319"/>
      <c r="I32" s="324"/>
    </row>
    <row r="33" spans="1:9" ht="15.75" thickBot="1" x14ac:dyDescent="0.3">
      <c r="A33" s="330"/>
      <c r="B33" s="327"/>
      <c r="C33" s="328"/>
      <c r="D33" s="327"/>
      <c r="E33" s="328"/>
      <c r="F33" s="327"/>
      <c r="G33" s="328"/>
      <c r="H33" s="323"/>
      <c r="I33" s="325"/>
    </row>
    <row r="34" spans="1:9" x14ac:dyDescent="0.25">
      <c r="H34" s="1"/>
      <c r="I34" s="1"/>
    </row>
  </sheetData>
  <mergeCells count="48"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F28:F29"/>
    <mergeCell ref="G28:G29"/>
    <mergeCell ref="H28:H29"/>
    <mergeCell ref="H32:H33"/>
    <mergeCell ref="I28:I29"/>
    <mergeCell ref="F30:F31"/>
    <mergeCell ref="I32:I33"/>
    <mergeCell ref="G30:G31"/>
    <mergeCell ref="H30:H31"/>
    <mergeCell ref="I30:I31"/>
    <mergeCell ref="F32:F33"/>
    <mergeCell ref="G32:G33"/>
    <mergeCell ref="A28:A29"/>
    <mergeCell ref="B28:B29"/>
    <mergeCell ref="C28:C29"/>
    <mergeCell ref="D28:D29"/>
    <mergeCell ref="E28:E29"/>
    <mergeCell ref="A26:A27"/>
    <mergeCell ref="B26:C26"/>
    <mergeCell ref="D26:E26"/>
    <mergeCell ref="F26:G26"/>
    <mergeCell ref="H26:I26"/>
    <mergeCell ref="A10:A11"/>
    <mergeCell ref="B10:C10"/>
    <mergeCell ref="D10:E10"/>
    <mergeCell ref="F10:G10"/>
    <mergeCell ref="H10:I10"/>
    <mergeCell ref="A18:A19"/>
    <mergeCell ref="B18:C18"/>
    <mergeCell ref="D18:E18"/>
    <mergeCell ref="F18:G18"/>
    <mergeCell ref="H18:I18"/>
    <mergeCell ref="A1:I1"/>
    <mergeCell ref="A2:A3"/>
    <mergeCell ref="B2:C2"/>
    <mergeCell ref="D2:E2"/>
    <mergeCell ref="F2:G2"/>
    <mergeCell ref="H2:I2"/>
  </mergeCells>
  <pageMargins left="0.70866141732283472" right="0.70866141732283472" top="0.39370078740157483" bottom="0.19685039370078741" header="0.31496062992125984" footer="0.31496062992125984"/>
  <pageSetup paperSize="9" scale="9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788D-23D4-4B40-BA92-30303E446030}">
  <dimension ref="A1:F15"/>
  <sheetViews>
    <sheetView workbookViewId="0">
      <selection activeCell="D9" sqref="D9"/>
    </sheetView>
  </sheetViews>
  <sheetFormatPr defaultRowHeight="15" x14ac:dyDescent="0.25"/>
  <cols>
    <col min="1" max="1" width="15.7109375" customWidth="1"/>
    <col min="2" max="6" width="20.7109375" customWidth="1"/>
  </cols>
  <sheetData>
    <row r="1" spans="1:6" x14ac:dyDescent="0.25">
      <c r="A1" s="9" t="s">
        <v>61</v>
      </c>
    </row>
    <row r="3" spans="1:6" ht="24.95" customHeight="1" x14ac:dyDescent="0.25">
      <c r="B3" s="3" t="s">
        <v>8</v>
      </c>
      <c r="C3" s="3" t="s">
        <v>10</v>
      </c>
      <c r="D3" s="3" t="s">
        <v>68</v>
      </c>
      <c r="E3" s="3" t="s">
        <v>9</v>
      </c>
      <c r="F3" s="3" t="s">
        <v>12</v>
      </c>
    </row>
    <row r="4" spans="1:6" ht="24.95" customHeight="1" x14ac:dyDescent="0.25">
      <c r="A4" s="61" t="s">
        <v>62</v>
      </c>
      <c r="B4" s="87" t="s">
        <v>69</v>
      </c>
      <c r="C4" s="87" t="s">
        <v>74</v>
      </c>
      <c r="D4" s="3" t="s">
        <v>76</v>
      </c>
      <c r="E4" s="5" t="s">
        <v>79</v>
      </c>
      <c r="F4" s="85" t="s">
        <v>92</v>
      </c>
    </row>
    <row r="5" spans="1:6" ht="24.95" customHeight="1" x14ac:dyDescent="0.25">
      <c r="A5" s="61" t="s">
        <v>63</v>
      </c>
      <c r="B5" s="87" t="s">
        <v>69</v>
      </c>
      <c r="C5" s="88" t="s">
        <v>74</v>
      </c>
      <c r="D5" s="5" t="s">
        <v>77</v>
      </c>
      <c r="E5" s="5" t="s">
        <v>73</v>
      </c>
      <c r="F5" s="5" t="s">
        <v>73</v>
      </c>
    </row>
    <row r="6" spans="1:6" ht="24.95" customHeight="1" x14ac:dyDescent="0.25">
      <c r="A6" s="61" t="s">
        <v>64</v>
      </c>
      <c r="B6" s="5" t="s">
        <v>70</v>
      </c>
      <c r="C6" s="5" t="s">
        <v>73</v>
      </c>
      <c r="D6" s="5" t="s">
        <v>73</v>
      </c>
      <c r="E6" s="3" t="s">
        <v>80</v>
      </c>
      <c r="F6" s="5" t="s">
        <v>73</v>
      </c>
    </row>
    <row r="7" spans="1:6" ht="24.95" customHeight="1" x14ac:dyDescent="0.25">
      <c r="A7" s="61" t="s">
        <v>65</v>
      </c>
      <c r="B7" s="85" t="s">
        <v>71</v>
      </c>
      <c r="C7" s="5" t="s">
        <v>73</v>
      </c>
      <c r="D7" s="5" t="s">
        <v>73</v>
      </c>
      <c r="E7" s="3" t="s">
        <v>81</v>
      </c>
      <c r="F7" s="5" t="s">
        <v>73</v>
      </c>
    </row>
    <row r="8" spans="1:6" ht="24.95" customHeight="1" x14ac:dyDescent="0.25">
      <c r="A8" s="61" t="s">
        <v>66</v>
      </c>
      <c r="B8" s="85" t="s">
        <v>72</v>
      </c>
      <c r="C8" s="5" t="s">
        <v>75</v>
      </c>
      <c r="D8" s="3" t="s">
        <v>78</v>
      </c>
      <c r="E8" s="5" t="s">
        <v>82</v>
      </c>
      <c r="F8" s="5" t="s">
        <v>91</v>
      </c>
    </row>
    <row r="9" spans="1:6" ht="24.95" customHeight="1" x14ac:dyDescent="0.25">
      <c r="A9" s="61" t="s">
        <v>67</v>
      </c>
      <c r="B9" s="5" t="s">
        <v>73</v>
      </c>
      <c r="C9" s="5" t="s">
        <v>73</v>
      </c>
      <c r="D9" s="5" t="s">
        <v>73</v>
      </c>
      <c r="E9" s="3" t="s">
        <v>83</v>
      </c>
      <c r="F9" s="5" t="s">
        <v>73</v>
      </c>
    </row>
    <row r="10" spans="1:6" ht="24.95" customHeight="1" x14ac:dyDescent="0.25"/>
    <row r="11" spans="1:6" ht="24.95" customHeight="1" x14ac:dyDescent="0.25"/>
    <row r="12" spans="1:6" ht="24.95" customHeight="1" x14ac:dyDescent="0.25"/>
    <row r="13" spans="1:6" ht="24.95" customHeight="1" x14ac:dyDescent="0.25"/>
    <row r="14" spans="1:6" ht="24.95" customHeight="1" x14ac:dyDescent="0.25"/>
    <row r="15" spans="1:6" ht="24.95" customHeight="1" x14ac:dyDescent="0.25"/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F956-C712-439E-A7D1-0213B964483F}">
  <dimension ref="A1:K29"/>
  <sheetViews>
    <sheetView workbookViewId="0">
      <selection activeCell="M10" sqref="M10"/>
    </sheetView>
  </sheetViews>
  <sheetFormatPr defaultRowHeight="15" x14ac:dyDescent="0.25"/>
  <cols>
    <col min="2" max="2" width="15.7109375" customWidth="1"/>
    <col min="4" max="4" width="15.7109375" customWidth="1"/>
    <col min="9" max="9" width="12.7109375" customWidth="1"/>
    <col min="11" max="11" width="12.7109375" customWidth="1"/>
  </cols>
  <sheetData>
    <row r="1" spans="1:11" x14ac:dyDescent="0.25">
      <c r="A1" s="331" t="s">
        <v>41</v>
      </c>
      <c r="B1" s="316"/>
      <c r="C1" s="316"/>
      <c r="D1" s="317"/>
      <c r="H1" s="331" t="s">
        <v>45</v>
      </c>
      <c r="I1" s="316"/>
      <c r="J1" s="316"/>
      <c r="K1" s="317"/>
    </row>
    <row r="2" spans="1:11" x14ac:dyDescent="0.25">
      <c r="A2" s="51" t="s">
        <v>34</v>
      </c>
      <c r="B2" s="8" t="s">
        <v>38</v>
      </c>
      <c r="C2" s="8" t="s">
        <v>33</v>
      </c>
      <c r="D2" s="52" t="s">
        <v>39</v>
      </c>
      <c r="H2" s="51" t="s">
        <v>34</v>
      </c>
      <c r="I2" s="8" t="s">
        <v>37</v>
      </c>
      <c r="J2" s="8" t="s">
        <v>33</v>
      </c>
      <c r="K2" s="52" t="s">
        <v>35</v>
      </c>
    </row>
    <row r="3" spans="1:11" x14ac:dyDescent="0.25">
      <c r="A3" s="53">
        <v>1</v>
      </c>
      <c r="B3" s="7">
        <f>SUM('FClass Individual'!G5:G18)</f>
        <v>0</v>
      </c>
      <c r="C3" s="5">
        <v>9</v>
      </c>
      <c r="D3" s="54">
        <f>B3/C3</f>
        <v>0</v>
      </c>
      <c r="H3" s="53">
        <v>1</v>
      </c>
      <c r="I3" s="5" t="e">
        <f>SUM(#REF!)</f>
        <v>#REF!</v>
      </c>
      <c r="J3" s="5">
        <v>6</v>
      </c>
      <c r="K3" s="59" t="e">
        <f>I3/J3</f>
        <v>#REF!</v>
      </c>
    </row>
    <row r="4" spans="1:11" x14ac:dyDescent="0.25">
      <c r="A4" s="53">
        <v>2</v>
      </c>
      <c r="B4" s="5">
        <v>891.9</v>
      </c>
      <c r="C4" s="5">
        <v>5</v>
      </c>
      <c r="D4" s="54">
        <f>B4/C4</f>
        <v>178.38</v>
      </c>
      <c r="H4" s="53">
        <v>2</v>
      </c>
      <c r="I4" s="5" t="e">
        <f>SUM(#REF!)</f>
        <v>#REF!</v>
      </c>
      <c r="J4" s="5">
        <v>6</v>
      </c>
      <c r="K4" s="59" t="e">
        <f>I4/J4</f>
        <v>#REF!</v>
      </c>
    </row>
    <row r="5" spans="1:11" ht="15.75" thickBot="1" x14ac:dyDescent="0.3">
      <c r="A5" s="55">
        <v>3</v>
      </c>
      <c r="B5" s="56"/>
      <c r="C5" s="56"/>
      <c r="D5" s="57"/>
      <c r="H5" s="55">
        <v>3</v>
      </c>
      <c r="I5" s="56"/>
      <c r="J5" s="56"/>
      <c r="K5" s="57"/>
    </row>
    <row r="6" spans="1:11" ht="15.75" thickBot="1" x14ac:dyDescent="0.3">
      <c r="H6" s="1"/>
    </row>
    <row r="7" spans="1:11" x14ac:dyDescent="0.25">
      <c r="A7" s="331" t="s">
        <v>42</v>
      </c>
      <c r="B7" s="316"/>
      <c r="C7" s="316"/>
      <c r="D7" s="317"/>
      <c r="H7" s="331" t="s">
        <v>46</v>
      </c>
      <c r="I7" s="316"/>
      <c r="J7" s="316"/>
      <c r="K7" s="317"/>
    </row>
    <row r="8" spans="1:11" x14ac:dyDescent="0.25">
      <c r="A8" s="51" t="s">
        <v>34</v>
      </c>
      <c r="B8" s="8" t="s">
        <v>38</v>
      </c>
      <c r="C8" s="8" t="s">
        <v>33</v>
      </c>
      <c r="D8" s="52" t="s">
        <v>39</v>
      </c>
      <c r="H8" s="51" t="s">
        <v>34</v>
      </c>
      <c r="I8" s="8" t="s">
        <v>37</v>
      </c>
      <c r="J8" s="8" t="s">
        <v>33</v>
      </c>
      <c r="K8" s="52" t="s">
        <v>35</v>
      </c>
    </row>
    <row r="9" spans="1:11" x14ac:dyDescent="0.25">
      <c r="A9" s="53">
        <v>1</v>
      </c>
      <c r="B9" s="7">
        <f>SUM('FClass Individual'!G23:G25)</f>
        <v>0</v>
      </c>
      <c r="C9" s="5">
        <v>3</v>
      </c>
      <c r="D9" s="54">
        <f>B9/C9</f>
        <v>0</v>
      </c>
      <c r="H9" s="53">
        <v>1</v>
      </c>
      <c r="I9" s="5" t="e">
        <f>SUM(#REF!)</f>
        <v>#REF!</v>
      </c>
      <c r="J9" s="5">
        <v>8</v>
      </c>
      <c r="K9" s="59" t="e">
        <f>I9/J9</f>
        <v>#REF!</v>
      </c>
    </row>
    <row r="10" spans="1:11" x14ac:dyDescent="0.25">
      <c r="A10" s="53">
        <v>2</v>
      </c>
      <c r="B10" s="5">
        <v>1177.0999999999999</v>
      </c>
      <c r="C10" s="5">
        <v>7</v>
      </c>
      <c r="D10" s="54">
        <f>B10/C10</f>
        <v>168.15714285714284</v>
      </c>
      <c r="H10" s="53">
        <v>2</v>
      </c>
      <c r="I10" s="5" t="e">
        <f>SUM(#REF!)</f>
        <v>#REF!</v>
      </c>
      <c r="J10" s="5">
        <v>5</v>
      </c>
      <c r="K10" s="59" t="e">
        <f>I10/J10</f>
        <v>#REF!</v>
      </c>
    </row>
    <row r="11" spans="1:11" ht="15.75" thickBot="1" x14ac:dyDescent="0.3">
      <c r="A11" s="55">
        <v>3</v>
      </c>
      <c r="B11" s="56"/>
      <c r="C11" s="56"/>
      <c r="D11" s="57"/>
      <c r="H11" s="55">
        <v>3</v>
      </c>
      <c r="I11" s="56"/>
      <c r="J11" s="56"/>
      <c r="K11" s="57"/>
    </row>
    <row r="12" spans="1:11" ht="15.75" thickBot="1" x14ac:dyDescent="0.3">
      <c r="H12" s="1"/>
    </row>
    <row r="13" spans="1:11" x14ac:dyDescent="0.25">
      <c r="A13" s="331" t="s">
        <v>43</v>
      </c>
      <c r="B13" s="316"/>
      <c r="C13" s="316"/>
      <c r="D13" s="317"/>
      <c r="H13" s="331" t="s">
        <v>47</v>
      </c>
      <c r="I13" s="316"/>
      <c r="J13" s="316"/>
      <c r="K13" s="317"/>
    </row>
    <row r="14" spans="1:11" x14ac:dyDescent="0.25">
      <c r="A14" s="51" t="s">
        <v>34</v>
      </c>
      <c r="B14" s="8" t="s">
        <v>38</v>
      </c>
      <c r="C14" s="8" t="s">
        <v>33</v>
      </c>
      <c r="D14" s="52" t="s">
        <v>39</v>
      </c>
      <c r="H14" s="51" t="s">
        <v>34</v>
      </c>
      <c r="I14" s="8" t="s">
        <v>37</v>
      </c>
      <c r="J14" s="8" t="s">
        <v>33</v>
      </c>
      <c r="K14" s="52" t="s">
        <v>35</v>
      </c>
    </row>
    <row r="15" spans="1:11" x14ac:dyDescent="0.25">
      <c r="A15" s="53">
        <v>1</v>
      </c>
      <c r="B15" s="7">
        <v>921.8</v>
      </c>
      <c r="C15" s="5">
        <v>5</v>
      </c>
      <c r="D15" s="54">
        <f>B15/C15</f>
        <v>184.35999999999999</v>
      </c>
      <c r="H15" s="53">
        <v>1</v>
      </c>
      <c r="I15" s="5" t="e">
        <f>SUM(#REF!)</f>
        <v>#REF!</v>
      </c>
      <c r="J15" s="5">
        <v>5</v>
      </c>
      <c r="K15" s="59" t="e">
        <f>I15/J15</f>
        <v>#REF!</v>
      </c>
    </row>
    <row r="16" spans="1:11" x14ac:dyDescent="0.25">
      <c r="A16" s="53">
        <v>2</v>
      </c>
      <c r="B16" s="5">
        <v>502.1</v>
      </c>
      <c r="C16" s="5">
        <v>3</v>
      </c>
      <c r="D16" s="54">
        <f>B16/C16</f>
        <v>167.36666666666667</v>
      </c>
      <c r="H16" s="53">
        <v>2</v>
      </c>
      <c r="I16" s="5" t="e">
        <f>SUM(#REF!)</f>
        <v>#REF!</v>
      </c>
      <c r="J16" s="5">
        <v>5</v>
      </c>
      <c r="K16" s="59" t="e">
        <f>I16/J16</f>
        <v>#REF!</v>
      </c>
    </row>
    <row r="17" spans="1:11" ht="15.75" thickBot="1" x14ac:dyDescent="0.3">
      <c r="A17" s="55">
        <v>3</v>
      </c>
      <c r="B17" s="56"/>
      <c r="C17" s="56"/>
      <c r="D17" s="57"/>
      <c r="H17" s="55">
        <v>3</v>
      </c>
      <c r="I17" s="56"/>
      <c r="J17" s="56"/>
      <c r="K17" s="57"/>
    </row>
    <row r="18" spans="1:11" ht="15.75" thickBot="1" x14ac:dyDescent="0.3"/>
    <row r="19" spans="1:11" x14ac:dyDescent="0.25">
      <c r="A19" s="331" t="s">
        <v>44</v>
      </c>
      <c r="B19" s="316"/>
      <c r="C19" s="316"/>
      <c r="D19" s="317"/>
      <c r="H19" s="331" t="s">
        <v>48</v>
      </c>
      <c r="I19" s="316"/>
      <c r="J19" s="316"/>
      <c r="K19" s="317"/>
    </row>
    <row r="20" spans="1:11" x14ac:dyDescent="0.25">
      <c r="A20" s="51" t="s">
        <v>34</v>
      </c>
      <c r="B20" s="8" t="s">
        <v>38</v>
      </c>
      <c r="C20" s="8" t="s">
        <v>33</v>
      </c>
      <c r="D20" s="52" t="s">
        <v>39</v>
      </c>
      <c r="H20" s="51" t="s">
        <v>34</v>
      </c>
      <c r="I20" s="8" t="s">
        <v>37</v>
      </c>
      <c r="J20" s="8" t="s">
        <v>33</v>
      </c>
      <c r="K20" s="52" t="s">
        <v>35</v>
      </c>
    </row>
    <row r="21" spans="1:11" x14ac:dyDescent="0.25">
      <c r="A21" s="53">
        <v>1</v>
      </c>
      <c r="B21" s="7">
        <v>722.4</v>
      </c>
      <c r="C21" s="5">
        <v>4</v>
      </c>
      <c r="D21" s="54">
        <f>B21/C21</f>
        <v>180.6</v>
      </c>
      <c r="H21" s="53">
        <v>1</v>
      </c>
      <c r="I21" s="5" t="e">
        <f>SUM(#REF!)</f>
        <v>#REF!</v>
      </c>
      <c r="J21" s="5">
        <v>4</v>
      </c>
      <c r="K21" s="60" t="e">
        <f>I21/J21</f>
        <v>#REF!</v>
      </c>
    </row>
    <row r="22" spans="1:11" x14ac:dyDescent="0.25">
      <c r="A22" s="53">
        <v>2</v>
      </c>
      <c r="B22" s="5">
        <v>491.4</v>
      </c>
      <c r="C22" s="5">
        <v>3</v>
      </c>
      <c r="D22" s="54">
        <f>B22/C22</f>
        <v>163.79999999999998</v>
      </c>
      <c r="H22" s="53">
        <v>2</v>
      </c>
      <c r="I22" s="5" t="e">
        <f>SUM(#REF!)</f>
        <v>#REF!</v>
      </c>
      <c r="J22" s="5">
        <v>4</v>
      </c>
      <c r="K22" s="60" t="e">
        <f>I22/J22</f>
        <v>#REF!</v>
      </c>
    </row>
    <row r="23" spans="1:11" ht="15.75" thickBot="1" x14ac:dyDescent="0.3">
      <c r="A23" s="55">
        <v>3</v>
      </c>
      <c r="B23" s="56"/>
      <c r="C23" s="56"/>
      <c r="D23" s="57"/>
      <c r="H23" s="55">
        <v>3</v>
      </c>
      <c r="I23" s="56"/>
      <c r="J23" s="56"/>
      <c r="K23" s="57"/>
    </row>
    <row r="24" spans="1:11" ht="15.75" thickBot="1" x14ac:dyDescent="0.3">
      <c r="H24" s="1"/>
    </row>
    <row r="25" spans="1:11" x14ac:dyDescent="0.25">
      <c r="H25" s="331" t="s">
        <v>49</v>
      </c>
      <c r="I25" s="316"/>
      <c r="J25" s="316"/>
      <c r="K25" s="317"/>
    </row>
    <row r="26" spans="1:11" x14ac:dyDescent="0.25">
      <c r="H26" s="51" t="s">
        <v>34</v>
      </c>
      <c r="I26" s="8" t="s">
        <v>37</v>
      </c>
      <c r="J26" s="8" t="s">
        <v>33</v>
      </c>
      <c r="K26" s="52" t="s">
        <v>35</v>
      </c>
    </row>
    <row r="27" spans="1:11" x14ac:dyDescent="0.25">
      <c r="H27" s="53">
        <v>1</v>
      </c>
      <c r="I27" s="5" t="e">
        <f>SUM(#REF!)</f>
        <v>#REF!</v>
      </c>
      <c r="J27" s="5">
        <v>5</v>
      </c>
      <c r="K27" s="59" t="e">
        <f>I27/J27</f>
        <v>#REF!</v>
      </c>
    </row>
    <row r="28" spans="1:11" x14ac:dyDescent="0.25">
      <c r="H28" s="53">
        <v>2</v>
      </c>
      <c r="I28" s="5" t="e">
        <f>SUM(#REF!)</f>
        <v>#REF!</v>
      </c>
      <c r="J28" s="5">
        <v>3</v>
      </c>
      <c r="K28" s="60" t="e">
        <f>I28/J28</f>
        <v>#REF!</v>
      </c>
    </row>
    <row r="29" spans="1:11" ht="15.75" thickBot="1" x14ac:dyDescent="0.3">
      <c r="H29" s="55">
        <v>3</v>
      </c>
      <c r="I29" s="56"/>
      <c r="J29" s="56"/>
      <c r="K29" s="57"/>
    </row>
  </sheetData>
  <mergeCells count="9">
    <mergeCell ref="H13:K13"/>
    <mergeCell ref="H19:K19"/>
    <mergeCell ref="H25:K25"/>
    <mergeCell ref="A1:D1"/>
    <mergeCell ref="A7:D7"/>
    <mergeCell ref="A13:D13"/>
    <mergeCell ref="A19:D19"/>
    <mergeCell ref="H1:K1"/>
    <mergeCell ref="H7:K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1643-DE11-4857-9E17-A6E33E13CA68}">
  <dimension ref="A1:E33"/>
  <sheetViews>
    <sheetView workbookViewId="0">
      <selection activeCell="A2" sqref="A2"/>
    </sheetView>
  </sheetViews>
  <sheetFormatPr defaultRowHeight="15" x14ac:dyDescent="0.25"/>
  <cols>
    <col min="1" max="1" width="20.7109375" customWidth="1"/>
    <col min="2" max="2" width="15.7109375" customWidth="1"/>
    <col min="3" max="3" width="10.7109375" customWidth="1"/>
    <col min="4" max="4" width="15.7109375" customWidth="1"/>
    <col min="5" max="16" width="10.7109375" customWidth="1"/>
  </cols>
  <sheetData>
    <row r="1" spans="1:5" ht="18.75" x14ac:dyDescent="0.3">
      <c r="A1" s="219" t="s">
        <v>40</v>
      </c>
      <c r="B1" s="219"/>
      <c r="C1" s="219"/>
      <c r="D1" s="219"/>
      <c r="E1" s="219"/>
    </row>
    <row r="2" spans="1:5" ht="15.95" customHeight="1" thickBot="1" x14ac:dyDescent="0.3"/>
    <row r="3" spans="1:5" ht="15.95" customHeight="1" x14ac:dyDescent="0.25">
      <c r="A3" s="332" t="s">
        <v>36</v>
      </c>
      <c r="B3" s="334" t="s">
        <v>6</v>
      </c>
      <c r="C3" s="335"/>
      <c r="D3" s="336" t="s">
        <v>15</v>
      </c>
      <c r="E3" s="337"/>
    </row>
    <row r="4" spans="1:5" ht="15.95" customHeight="1" x14ac:dyDescent="0.25">
      <c r="A4" s="333"/>
      <c r="B4" s="33" t="s">
        <v>3</v>
      </c>
      <c r="C4" s="34" t="s">
        <v>14</v>
      </c>
      <c r="D4" s="33" t="s">
        <v>3</v>
      </c>
      <c r="E4" s="34" t="s">
        <v>14</v>
      </c>
    </row>
    <row r="5" spans="1:5" ht="24.95" customHeight="1" x14ac:dyDescent="0.25">
      <c r="A5" s="26"/>
      <c r="B5" s="35"/>
      <c r="C5" s="36"/>
      <c r="D5" s="33"/>
      <c r="E5" s="34"/>
    </row>
    <row r="6" spans="1:5" ht="24.95" customHeight="1" x14ac:dyDescent="0.25">
      <c r="A6" s="26"/>
      <c r="B6" s="35"/>
      <c r="C6" s="36"/>
      <c r="D6" s="33"/>
      <c r="E6" s="34"/>
    </row>
    <row r="7" spans="1:5" ht="24.95" customHeight="1" x14ac:dyDescent="0.25">
      <c r="A7" s="26"/>
      <c r="B7" s="35"/>
      <c r="C7" s="36"/>
      <c r="D7" s="33"/>
      <c r="E7" s="34"/>
    </row>
    <row r="8" spans="1:5" ht="24.95" customHeight="1" x14ac:dyDescent="0.25">
      <c r="A8" s="26"/>
      <c r="B8" s="35"/>
      <c r="C8" s="36"/>
      <c r="D8" s="37"/>
      <c r="E8" s="34"/>
    </row>
    <row r="9" spans="1:5" ht="24.95" customHeight="1" thickBot="1" x14ac:dyDescent="0.3">
      <c r="A9" s="27"/>
      <c r="B9" s="38"/>
      <c r="C9" s="39"/>
      <c r="D9" s="40"/>
      <c r="E9" s="41"/>
    </row>
    <row r="10" spans="1:5" ht="15.95" customHeight="1" thickBot="1" x14ac:dyDescent="0.3"/>
    <row r="11" spans="1:5" ht="15.95" customHeight="1" x14ac:dyDescent="0.25">
      <c r="A11" s="342" t="s">
        <v>16</v>
      </c>
      <c r="B11" s="334" t="s">
        <v>6</v>
      </c>
      <c r="C11" s="335"/>
      <c r="D11" s="336" t="s">
        <v>15</v>
      </c>
      <c r="E11" s="337"/>
    </row>
    <row r="12" spans="1:5" ht="15.95" customHeight="1" x14ac:dyDescent="0.25">
      <c r="A12" s="343"/>
      <c r="B12" s="33" t="s">
        <v>3</v>
      </c>
      <c r="C12" s="34" t="s">
        <v>14</v>
      </c>
      <c r="D12" s="33" t="s">
        <v>3</v>
      </c>
      <c r="E12" s="34" t="s">
        <v>14</v>
      </c>
    </row>
    <row r="13" spans="1:5" ht="24.95" customHeight="1" x14ac:dyDescent="0.25">
      <c r="A13" s="28"/>
      <c r="B13" s="42"/>
      <c r="C13" s="43"/>
      <c r="D13" s="44"/>
      <c r="E13" s="45"/>
    </row>
    <row r="14" spans="1:5" ht="24.95" customHeight="1" x14ac:dyDescent="0.25">
      <c r="A14" s="29"/>
      <c r="B14" s="42"/>
      <c r="C14" s="43"/>
      <c r="D14" s="44"/>
      <c r="E14" s="45"/>
    </row>
    <row r="15" spans="1:5" ht="24.95" customHeight="1" x14ac:dyDescent="0.25">
      <c r="A15" s="29"/>
      <c r="B15" s="42"/>
      <c r="C15" s="43"/>
      <c r="D15" s="44"/>
      <c r="E15" s="45"/>
    </row>
    <row r="16" spans="1:5" ht="24.95" customHeight="1" x14ac:dyDescent="0.25">
      <c r="A16" s="29"/>
      <c r="B16" s="42"/>
      <c r="C16" s="43"/>
      <c r="D16" s="44"/>
      <c r="E16" s="45"/>
    </row>
    <row r="17" spans="1:5" ht="24.95" customHeight="1" thickBot="1" x14ac:dyDescent="0.3">
      <c r="A17" s="30"/>
      <c r="B17" s="46"/>
      <c r="C17" s="47"/>
      <c r="D17" s="48"/>
      <c r="E17" s="49"/>
    </row>
    <row r="18" spans="1:5" ht="15.95" customHeight="1" thickBot="1" x14ac:dyDescent="0.3">
      <c r="A18" s="1"/>
      <c r="D18" s="1"/>
      <c r="E18" s="1"/>
    </row>
    <row r="19" spans="1:5" ht="15.95" customHeight="1" x14ac:dyDescent="0.25">
      <c r="A19" s="344" t="s">
        <v>17</v>
      </c>
      <c r="B19" s="334" t="s">
        <v>6</v>
      </c>
      <c r="C19" s="335"/>
      <c r="D19" s="336" t="s">
        <v>15</v>
      </c>
      <c r="E19" s="337"/>
    </row>
    <row r="20" spans="1:5" ht="15.95" customHeight="1" x14ac:dyDescent="0.25">
      <c r="A20" s="345"/>
      <c r="B20" s="33" t="s">
        <v>25</v>
      </c>
      <c r="C20" s="34" t="s">
        <v>14</v>
      </c>
      <c r="D20" s="33" t="s">
        <v>25</v>
      </c>
      <c r="E20" s="34" t="s">
        <v>14</v>
      </c>
    </row>
    <row r="21" spans="1:5" ht="24.95" customHeight="1" x14ac:dyDescent="0.25">
      <c r="A21" s="29"/>
      <c r="B21" s="42"/>
      <c r="C21" s="43"/>
      <c r="D21" s="44"/>
      <c r="E21" s="45"/>
    </row>
    <row r="22" spans="1:5" ht="24.95" customHeight="1" x14ac:dyDescent="0.25">
      <c r="A22" s="29"/>
      <c r="B22" s="42"/>
      <c r="C22" s="43"/>
      <c r="D22" s="50"/>
      <c r="E22" s="45"/>
    </row>
    <row r="23" spans="1:5" ht="24.95" customHeight="1" x14ac:dyDescent="0.25">
      <c r="A23" s="29"/>
      <c r="B23" s="42"/>
      <c r="C23" s="43"/>
      <c r="D23" s="44"/>
      <c r="E23" s="45"/>
    </row>
    <row r="24" spans="1:5" ht="24.95" customHeight="1" x14ac:dyDescent="0.25">
      <c r="A24" s="29"/>
      <c r="B24" s="42"/>
      <c r="C24" s="43"/>
      <c r="D24" s="44"/>
      <c r="E24" s="45"/>
    </row>
    <row r="25" spans="1:5" ht="24.95" customHeight="1" thickBot="1" x14ac:dyDescent="0.3">
      <c r="A25" s="30"/>
      <c r="B25" s="46"/>
      <c r="C25" s="47"/>
      <c r="D25" s="48"/>
      <c r="E25" s="49"/>
    </row>
    <row r="26" spans="1:5" ht="15.95" customHeight="1" thickBot="1" x14ac:dyDescent="0.3">
      <c r="D26" s="1"/>
      <c r="E26" s="2"/>
    </row>
    <row r="27" spans="1:5" ht="15.95" customHeight="1" x14ac:dyDescent="0.25">
      <c r="A27" s="338" t="s">
        <v>26</v>
      </c>
      <c r="B27" s="340" t="s">
        <v>6</v>
      </c>
      <c r="C27" s="341"/>
      <c r="D27" s="9"/>
      <c r="E27" s="9"/>
    </row>
    <row r="28" spans="1:5" ht="15.95" customHeight="1" x14ac:dyDescent="0.25">
      <c r="A28" s="339"/>
      <c r="B28" s="44" t="s">
        <v>30</v>
      </c>
      <c r="C28" s="45" t="s">
        <v>3</v>
      </c>
      <c r="D28" s="9"/>
      <c r="E28" s="9"/>
    </row>
    <row r="29" spans="1:5" ht="24.95" customHeight="1" x14ac:dyDescent="0.25">
      <c r="A29" s="31" t="s">
        <v>27</v>
      </c>
      <c r="B29" s="42"/>
      <c r="C29" s="43"/>
    </row>
    <row r="30" spans="1:5" ht="24.95" customHeight="1" x14ac:dyDescent="0.25">
      <c r="A30" s="31" t="s">
        <v>28</v>
      </c>
      <c r="B30" s="42"/>
      <c r="C30" s="43"/>
    </row>
    <row r="31" spans="1:5" ht="24.95" customHeight="1" thickBot="1" x14ac:dyDescent="0.3">
      <c r="A31" s="32" t="s">
        <v>29</v>
      </c>
      <c r="B31" s="46"/>
      <c r="C31" s="47"/>
    </row>
    <row r="32" spans="1:5" x14ac:dyDescent="0.25">
      <c r="D32" s="1"/>
      <c r="E32" s="1"/>
    </row>
    <row r="33" spans="4:5" x14ac:dyDescent="0.25">
      <c r="D33" s="1"/>
      <c r="E33" s="1"/>
    </row>
  </sheetData>
  <mergeCells count="12">
    <mergeCell ref="A1:E1"/>
    <mergeCell ref="A3:A4"/>
    <mergeCell ref="B3:C3"/>
    <mergeCell ref="D3:E3"/>
    <mergeCell ref="A27:A28"/>
    <mergeCell ref="B27:C27"/>
    <mergeCell ref="A11:A12"/>
    <mergeCell ref="B11:C11"/>
    <mergeCell ref="D11:E11"/>
    <mergeCell ref="A19:A20"/>
    <mergeCell ref="B19:C19"/>
    <mergeCell ref="D19:E19"/>
  </mergeCells>
  <pageMargins left="0.39370078740157483" right="0" top="0.59055118110236227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Individual TR</vt:lpstr>
      <vt:lpstr>TeamHcap</vt:lpstr>
      <vt:lpstr>IndHcap</vt:lpstr>
      <vt:lpstr>FClass Individual</vt:lpstr>
      <vt:lpstr>FCTeam</vt:lpstr>
      <vt:lpstr>TR Master Class</vt:lpstr>
      <vt:lpstr>Result Record</vt:lpstr>
      <vt:lpstr>Champions</vt:lpstr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2025-04-12T23:50:03Z</dcterms:modified>
</cp:coreProperties>
</file>